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70515972\Desktop\"/>
    </mc:Choice>
  </mc:AlternateContent>
  <bookViews>
    <workbookView xWindow="0" yWindow="0" windowWidth="19440" windowHeight="10725" tabRatio="831" firstSheet="1" activeTab="4"/>
  </bookViews>
  <sheets>
    <sheet name="Listas" sheetId="10" state="hidden" r:id="rId1"/>
    <sheet name="Anexo (Probabilidad e Impacto)" sheetId="7" r:id="rId2"/>
    <sheet name="Contexto Estratégico" sheetId="9" r:id="rId3"/>
    <sheet name="Gráfico1" sheetId="28" r:id="rId4"/>
    <sheet name="Mapa de Riesgos" sheetId="6" r:id="rId5"/>
    <sheet name="Ev.Controles PI" sheetId="14" r:id="rId6"/>
    <sheet name="Ev. Controles AC" sheetId="17" r:id="rId7"/>
    <sheet name="Ev. Controles DH" sheetId="16" r:id="rId8"/>
    <sheet name="Ev. Controles PF" sheetId="18" r:id="rId9"/>
    <sheet name="Ev. Controles VA" sheetId="19" r:id="rId10"/>
    <sheet name="Ev. Controles CC" sheetId="20" r:id="rId11"/>
    <sheet name="Ev. Controles GC" sheetId="21" r:id="rId12"/>
    <sheet name="Ev. Controles GD" sheetId="22" r:id="rId13"/>
    <sheet name="Ev. Controles BS" sheetId="23" r:id="rId14"/>
    <sheet name="Ev. Controles TH" sheetId="24" r:id="rId15"/>
    <sheet name="TRANSVERSALES" sheetId="27" r:id="rId16"/>
    <sheet name="Ev. Controles EM" sheetId="25" r:id="rId17"/>
    <sheet name="Ev. Controles TI" sheetId="29" r:id="rId18"/>
  </sheets>
  <externalReferences>
    <externalReference r:id="rId19"/>
    <externalReference r:id="rId20"/>
    <externalReference r:id="rId21"/>
  </externalReferences>
  <definedNames>
    <definedName name="controles">Listas!$I$2:$I$151</definedName>
    <definedName name="controles.">[1]Listas!$I$2:$I$151</definedName>
    <definedName name="controles..">[1]Listas!$I$2:$I$151</definedName>
    <definedName name="evaluacion">Listas!$G$2:$G$26</definedName>
    <definedName name="evaluación">[1]Listas!$G$2:$G$26</definedName>
    <definedName name="evaluación.">[1]Listas!$G$2:$G$26</definedName>
    <definedName name="evaluacion2">Listas!$H$2:$H$151</definedName>
    <definedName name="evaluacion2.">[2]Listas!$H$2:$H$151</definedName>
    <definedName name="evaluación2.">[1]Listas!$H$2:$H$151</definedName>
    <definedName name="impacto">Listas!$E$2:$E$26</definedName>
    <definedName name="impacto.">[1]Listas!$E$2:$E$26</definedName>
    <definedName name="Impacto..">[1]Listas!$E$2:$E$26</definedName>
    <definedName name="probabilidad">Listas!$F$2:$F$26</definedName>
    <definedName name="probabilidad.">[1]Listas!$F$2:$F$26</definedName>
    <definedName name="probabilidad..">[1]Listas!$F$2:$F$26</definedName>
    <definedName name="tipo">Listas!$J$2:$J$151</definedName>
    <definedName name="tipo.">[1]Listas!$J$2:$J$151</definedName>
    <definedName name="tipo..">[1]Listas!$J$2:$J$151</definedName>
    <definedName name="tipoo">[2]Listas!$J$2:$J$151</definedName>
    <definedName name="valoracion">Listas!$K$2:$K$152</definedName>
    <definedName name="valoración">[1]Listas!$K$2:$K$152</definedName>
    <definedName name="valoración..">[1]Listas!$K$2:$K$152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8" i="29" l="1"/>
  <c r="J14" i="6" l="1" a="1"/>
  <c r="J14" i="6" s="1"/>
  <c r="J13" i="6" a="1"/>
  <c r="J13" i="6" s="1"/>
  <c r="J12" i="6" a="1"/>
  <c r="J12" i="6" s="1"/>
  <c r="J44" i="6" a="1"/>
  <c r="J44" i="6" s="1"/>
  <c r="N44" i="6" s="1" a="1"/>
  <c r="N44" i="6" s="1"/>
  <c r="J43" i="6" a="1"/>
  <c r="J43" i="6" s="1"/>
  <c r="N43" i="6" s="1" a="1"/>
  <c r="N43" i="6" s="1"/>
  <c r="J42" i="6" a="1"/>
  <c r="J42" i="6" s="1"/>
  <c r="N42" i="6" s="1" a="1"/>
  <c r="N42" i="6" s="1"/>
  <c r="J58" i="6" a="1"/>
  <c r="J58" i="6" s="1"/>
  <c r="N58" i="6" s="1" a="1"/>
  <c r="N58" i="6" s="1"/>
  <c r="J57" i="6" a="1"/>
  <c r="J57" i="6" s="1"/>
  <c r="N57" i="6" s="1" a="1"/>
  <c r="N57" i="6" s="1"/>
  <c r="J52" i="6" a="1"/>
  <c r="J52" i="6" s="1"/>
  <c r="N52" i="6" s="1" a="1"/>
  <c r="N52" i="6" s="1"/>
  <c r="J51" i="6" a="1"/>
  <c r="J51" i="6" s="1"/>
  <c r="N51" i="6" s="1" a="1"/>
  <c r="N51" i="6" s="1"/>
  <c r="J50" i="6" a="1"/>
  <c r="J50" i="6" s="1"/>
  <c r="N50" i="6" s="1" a="1"/>
  <c r="N50" i="6" s="1"/>
  <c r="A96" i="6"/>
  <c r="A97" i="6" s="1"/>
  <c r="A98" i="6" s="1"/>
  <c r="A99" i="6" s="1"/>
  <c r="A100" i="6" s="1"/>
  <c r="A101" i="6" s="1"/>
  <c r="J89" i="6" a="1"/>
  <c r="J89" i="6" s="1"/>
  <c r="N89" i="6" s="1" a="1"/>
  <c r="N89" i="6" s="1"/>
  <c r="N106" i="6" s="1"/>
  <c r="J29" i="6" a="1"/>
  <c r="J29" i="6" s="1"/>
  <c r="N29" i="6" s="1" a="1"/>
  <c r="N29" i="6" s="1"/>
  <c r="J80" i="6" a="1"/>
  <c r="J80" i="6" s="1"/>
  <c r="N80" i="6" s="1" a="1"/>
  <c r="N80" i="6" s="1"/>
  <c r="J81" i="6" a="1"/>
  <c r="J81" i="6" s="1"/>
  <c r="N81" i="6" s="1" a="1"/>
  <c r="N81" i="6" s="1"/>
  <c r="J73" i="6" a="1"/>
  <c r="J73" i="6" s="1"/>
  <c r="N73" i="6" s="1" a="1"/>
  <c r="N73" i="6" s="1"/>
  <c r="J82" i="6" a="1"/>
  <c r="J82" i="6" s="1"/>
  <c r="N82" i="6" s="1" a="1"/>
  <c r="N82" i="6" s="1"/>
  <c r="J72" i="6" a="1"/>
  <c r="J72" i="6" s="1"/>
  <c r="N72" i="6" s="1" a="1"/>
  <c r="N72" i="6" s="1"/>
  <c r="J74" i="6" a="1"/>
  <c r="J74" i="6" s="1"/>
  <c r="N74" i="6" s="1" a="1"/>
  <c r="N74" i="6" s="1"/>
  <c r="J27" i="6" a="1"/>
  <c r="J27" i="6" s="1"/>
  <c r="N27" i="6" s="1" a="1"/>
  <c r="N27" i="6" s="1"/>
  <c r="J19" i="6" a="1"/>
  <c r="J19" i="6" s="1"/>
  <c r="N19" i="6" s="1" a="1"/>
  <c r="N19" i="6" s="1"/>
  <c r="J20" i="6" a="1"/>
  <c r="J20" i="6" s="1"/>
  <c r="N20" i="6" s="1" a="1"/>
  <c r="N20" i="6" s="1"/>
  <c r="J21" i="6" a="1"/>
  <c r="J21" i="6" s="1"/>
  <c r="N21" i="6" s="1" a="1"/>
  <c r="N21" i="6" s="1"/>
  <c r="J26" i="6" a="1"/>
  <c r="J26" i="6" s="1"/>
  <c r="N26" i="6" s="1" a="1"/>
  <c r="N26" i="6" s="1"/>
  <c r="J28" i="6" a="1"/>
  <c r="J28" i="6" s="1"/>
  <c r="N28" i="6" s="1" a="1"/>
  <c r="N28" i="6" s="1"/>
  <c r="J36" i="6" a="1"/>
  <c r="J36" i="6" s="1"/>
  <c r="N36" i="6" s="1" a="1"/>
  <c r="N36" i="6" s="1"/>
  <c r="J37" i="6" a="1"/>
  <c r="J37" i="6" s="1"/>
  <c r="N37" i="6" s="1" a="1"/>
  <c r="N37" i="6" s="1"/>
  <c r="J64" i="6" a="1"/>
  <c r="J64" i="6" s="1"/>
  <c r="N64" i="6" s="1" a="1"/>
  <c r="N64" i="6" s="1"/>
  <c r="J65" i="6" a="1"/>
  <c r="J65" i="6" s="1"/>
  <c r="N65" i="6" s="1" a="1"/>
  <c r="N65" i="6" s="1"/>
  <c r="J66" i="6" a="1"/>
  <c r="J66" i="6" s="1"/>
  <c r="N66" i="6" s="1" a="1"/>
  <c r="N66" i="6" s="1"/>
  <c r="J71" i="6" a="1"/>
  <c r="J71" i="6" s="1"/>
  <c r="N71" i="6" s="1" a="1"/>
  <c r="N71" i="6" s="1"/>
  <c r="J79" i="6" a="1"/>
  <c r="J79" i="6" s="1"/>
  <c r="N79" i="6" s="1" a="1"/>
  <c r="N79" i="6" s="1"/>
  <c r="J87" i="6" a="1"/>
  <c r="J87" i="6" s="1"/>
  <c r="N87" i="6" s="1" a="1"/>
  <c r="N87" i="6" s="1"/>
  <c r="J88" i="6" a="1"/>
  <c r="J88" i="6" s="1"/>
  <c r="N88" i="6" s="1" a="1"/>
  <c r="N88" i="6" s="1"/>
  <c r="N104" i="6" s="1"/>
  <c r="N108" i="6" s="1"/>
  <c r="I119" i="6" l="1"/>
  <c r="I120" i="6"/>
  <c r="I121" i="6"/>
  <c r="I122" i="6"/>
  <c r="I123" i="6" l="1"/>
  <c r="J122" i="6" s="1"/>
  <c r="J119" i="6" l="1"/>
  <c r="J120" i="6"/>
  <c r="J121" i="6"/>
  <c r="J123" i="6" l="1"/>
</calcChain>
</file>

<file path=xl/sharedStrings.xml><?xml version="1.0" encoding="utf-8"?>
<sst xmlns="http://schemas.openxmlformats.org/spreadsheetml/2006/main" count="4395" uniqueCount="1029">
  <si>
    <t>No.</t>
  </si>
  <si>
    <t>Seguimiento</t>
  </si>
  <si>
    <t>OPCIONES DE MANEJO</t>
  </si>
  <si>
    <t>Evitar el riesgo</t>
  </si>
  <si>
    <t>Reducir el riesgo</t>
  </si>
  <si>
    <t>Compartir o transferir</t>
  </si>
  <si>
    <t>Nota:</t>
  </si>
  <si>
    <t>BIBLIOGRAFÍA</t>
  </si>
  <si>
    <t xml:space="preserve">Asumir el riesgo </t>
  </si>
  <si>
    <t>Descripción</t>
  </si>
  <si>
    <t>Riesgo</t>
  </si>
  <si>
    <t>Impacto</t>
  </si>
  <si>
    <t>Probabilidad</t>
  </si>
  <si>
    <t>Evaluación del Riesgo</t>
  </si>
  <si>
    <t>Valoración del Riesgo</t>
  </si>
  <si>
    <t>Acciones</t>
  </si>
  <si>
    <t>DESCRIPCIÓN DEL CONTROL</t>
  </si>
  <si>
    <t>Tipo de Control</t>
  </si>
  <si>
    <t>CRITERIOS PARA LA EVALUACIÓN</t>
  </si>
  <si>
    <t>OBSERVACIONES</t>
  </si>
  <si>
    <t>Preventivo</t>
  </si>
  <si>
    <t>previene la materialización del riesgo</t>
  </si>
  <si>
    <t>Correctivo</t>
  </si>
  <si>
    <t>enfrenta la situación en caso de materialización</t>
  </si>
  <si>
    <t>SI</t>
  </si>
  <si>
    <t>NO</t>
  </si>
  <si>
    <t>Existen manuales, instructivos o procedimientos para el manejo del control?</t>
  </si>
  <si>
    <t>Está (n) definido (s) el (los) responsable (s)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</si>
  <si>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</si>
  <si>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</si>
  <si>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</si>
  <si>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</si>
  <si>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aplicación del control ha demostrado ser efectivo?</t>
  </si>
  <si>
    <t>TOTAL</t>
  </si>
  <si>
    <t xml:space="preserve">ANALISIS Y EVALUACIÓN DE LOS CONTROLES </t>
  </si>
  <si>
    <t>CONTEXTO</t>
  </si>
  <si>
    <t>FACTORES</t>
  </si>
  <si>
    <t>EXTERNO</t>
  </si>
  <si>
    <t>POLITICOS</t>
  </si>
  <si>
    <t>SOCIALES</t>
  </si>
  <si>
    <t>TECNOLÓGICOS</t>
  </si>
  <si>
    <t>AMBIENTALES</t>
  </si>
  <si>
    <t>COMUNICACIÓN EXTERNA</t>
  </si>
  <si>
    <t>OTROS</t>
  </si>
  <si>
    <t>INTERNO</t>
  </si>
  <si>
    <t>CAPACIDAD FINANCIERA O PRESUPESTAL</t>
  </si>
  <si>
    <t>RECURSOS (HUMANOS, FÍSICOS, INFRAESTRUCTURA, TRANSPORTE)</t>
  </si>
  <si>
    <t>AMBIENTE DE TRABAJO</t>
  </si>
  <si>
    <t>TECNOLOGÍA</t>
  </si>
  <si>
    <t>COMUNICACIÓN INTERNA</t>
  </si>
  <si>
    <t>Elaborado por:</t>
  </si>
  <si>
    <t>Aprobado por:</t>
  </si>
  <si>
    <t xml:space="preserve">CONTEXTO ESTRATÉGICO </t>
  </si>
  <si>
    <t>Versión: 02</t>
  </si>
  <si>
    <t>DESCRIPCIÓN DEL FACTOR</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</si>
  <si>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</si>
  <si>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</si>
  <si>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</si>
  <si>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</si>
  <si>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</si>
  <si>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</si>
  <si>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</si>
  <si>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</si>
  <si>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</si>
  <si>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</si>
  <si>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</si>
  <si>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</si>
  <si>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</si>
  <si>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</si>
  <si>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</si>
  <si>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</si>
  <si>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</si>
  <si>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</si>
  <si>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</si>
  <si>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</si>
  <si>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</si>
  <si>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</si>
  <si>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</si>
  <si>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</si>
  <si>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</si>
  <si>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</si>
  <si>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</si>
  <si>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</si>
  <si>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</si>
  <si>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</si>
  <si>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</si>
  <si>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</si>
  <si>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</si>
  <si>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</si>
  <si>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</si>
  <si>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</si>
  <si>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</si>
  <si>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</si>
  <si>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</si>
  <si>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</si>
  <si>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</si>
  <si>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</si>
  <si>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</si>
  <si>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</si>
  <si>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</si>
  <si>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</si>
  <si>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</si>
  <si>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</si>
  <si>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</si>
  <si>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</si>
  <si>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</si>
  <si>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</si>
  <si>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</si>
  <si>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</si>
  <si>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</si>
  <si>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</si>
  <si>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</si>
  <si>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</si>
  <si>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</si>
  <si>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</si>
  <si>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</si>
  <si>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</si>
  <si>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</si>
  <si>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</si>
  <si>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</si>
  <si>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</si>
  <si>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</si>
  <si>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</si>
  <si>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</si>
  <si>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</si>
  <si>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</si>
  <si>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</si>
  <si>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</si>
  <si>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</si>
  <si>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</si>
  <si>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</si>
  <si>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</si>
  <si>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</si>
  <si>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</si>
  <si>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</si>
  <si>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</si>
  <si>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</si>
  <si>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</si>
  <si>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</si>
  <si>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</si>
  <si>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</si>
  <si>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</si>
  <si>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</si>
  <si>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</si>
  <si>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</si>
  <si>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</si>
  <si>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</si>
  <si>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</si>
  <si>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</si>
  <si>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</si>
  <si>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</si>
  <si>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</si>
  <si>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</si>
  <si>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</si>
  <si>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</si>
  <si>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</si>
  <si>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</si>
  <si>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</si>
  <si>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</si>
  <si>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</si>
  <si>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</si>
  <si>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</si>
  <si>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</si>
  <si>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</si>
  <si>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</si>
  <si>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</si>
  <si>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</si>
  <si>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</si>
  <si>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</si>
  <si>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t>1. Entre 0-50</t>
  </si>
  <si>
    <t>2. Entre 51-75</t>
  </si>
  <si>
    <t>3. Entre 76-100</t>
  </si>
  <si>
    <t>control</t>
  </si>
  <si>
    <t>impacto2</t>
  </si>
  <si>
    <t>probabilidad2</t>
  </si>
  <si>
    <t>tipo de control2</t>
  </si>
  <si>
    <t>Casi Seguro</t>
  </si>
  <si>
    <t>probable</t>
  </si>
  <si>
    <t>posible</t>
  </si>
  <si>
    <t>Raro</t>
  </si>
  <si>
    <t>VALORACIÓN DEL RIESGO</t>
  </si>
  <si>
    <t>RIESGO INHERENTE</t>
  </si>
  <si>
    <t>RIESGO RESIDUAL</t>
  </si>
  <si>
    <t>TRATAMIENTO DEL RIESGO</t>
  </si>
  <si>
    <t>Opcion de Manejo</t>
  </si>
  <si>
    <t>Responsable</t>
  </si>
  <si>
    <t xml:space="preserve">RANGOS DE CALIFICACIÓN DE LOS CONTROLES </t>
  </si>
  <si>
    <t xml:space="preserve">DEPENDIENDO SI EL CONTROL AFECTA PROBABILIDAD O IMPACTO DESPLAZA EN LA MATRIZ DE EVALUACIÓN DEL RIESGO ASÍ: </t>
  </si>
  <si>
    <t xml:space="preserve">En Probabilidad Avanza hacia abajo y En Impacto Avanza hacia la izquierda </t>
  </si>
  <si>
    <t xml:space="preserve">CUADRANTES A DISMINUIR </t>
  </si>
  <si>
    <t xml:space="preserve">1-    Entre 0-50 </t>
  </si>
  <si>
    <t xml:space="preserve">2. Entre 51-75 </t>
  </si>
  <si>
    <t xml:space="preserve">3. Entre 76-100 </t>
  </si>
  <si>
    <r>
      <t>·</t>
    </r>
    <r>
      <rPr>
        <sz val="7"/>
        <rFont val="Times New Roman"/>
        <family val="1"/>
      </rPr>
      <t xml:space="preserve">      </t>
    </r>
    <r>
      <rPr>
        <sz val="11"/>
        <rFont val="Arial"/>
        <family val="2"/>
      </rPr>
      <t xml:space="preserve">Interrupción de las operaciones por algunas. </t>
    </r>
  </si>
  <si>
    <t>No se ha presentado en los últimos 5 años</t>
  </si>
  <si>
    <t>IMPACTO</t>
  </si>
  <si>
    <t>Asumir un riesgo, luego de que el riesgo ha sido reducido o transferido puede quedar un riesgo residual que se mantiene, en este caso el Líder del proceso simplemente acepta la pérdida residual probable y elabora planes de contingencia para su manejo.</t>
  </si>
  <si>
    <t>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t>
  </si>
  <si>
    <t>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</si>
  <si>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t>
  </si>
  <si>
    <t>Tipo</t>
  </si>
  <si>
    <t>IDENTIFICACIÓN DEL RIESGO</t>
  </si>
  <si>
    <t>Causa</t>
  </si>
  <si>
    <t>Consecuencias</t>
  </si>
  <si>
    <t>2. ATENCION AL CIUDADANO</t>
  </si>
  <si>
    <t>3. PROMOCIÓN Y PROTECCIÓN DE DERECHOS HUMANOS, COLECTIVOS Y DEL AMBIENTE</t>
  </si>
  <si>
    <t>5. VIGILANCIA ADMINISTRATIVA  Y DE LA CONDUCTA OFICIAL</t>
  </si>
  <si>
    <t>6. CONVIVENCIA CIUDADANA</t>
  </si>
  <si>
    <t>8. GESTIÓN DOCUMENTAL</t>
  </si>
  <si>
    <t>10. GESTIÓN DEL TALENTO HUMANO</t>
  </si>
  <si>
    <t>9. GESTIÓN DE BIENES Y SERVICIOS</t>
  </si>
  <si>
    <t>11. EVALUACIÓN Y MEJORAMIENTO</t>
  </si>
  <si>
    <t>Zona de riesgo MODERADA</t>
  </si>
  <si>
    <t>Zona de riesgo ALTA</t>
  </si>
  <si>
    <t>Zona de riesgo EXTREMA</t>
  </si>
  <si>
    <t>Zona de riesgo BAJA</t>
  </si>
  <si>
    <t>LEGALES</t>
  </si>
  <si>
    <t>ESTRATEGICOS Y ADMINISTRATIVO</t>
  </si>
  <si>
    <t>Riesgo Estratégico</t>
  </si>
  <si>
    <t>Riesgo de Imagen</t>
  </si>
  <si>
    <t>Riesgo de Cumplimiento</t>
  </si>
  <si>
    <t>Riesgo de Tecnologia</t>
  </si>
  <si>
    <t>Riesgo de Corrupción</t>
  </si>
  <si>
    <t xml:space="preserve">Riesgo Financiero </t>
  </si>
  <si>
    <t>Código: FPI-02</t>
  </si>
  <si>
    <t>Código: FPI-04</t>
  </si>
  <si>
    <t>Código: FPI-05</t>
  </si>
  <si>
    <t>Versión: 01</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</si>
  <si>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</si>
  <si>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Estan relacionados con la percepción y la confianza por parte de la ciudadania hacia la institución.</t>
  </si>
  <si>
    <t>Comprenden riesgos provenientes del funcionamiento y operatividad de los sistemas de información institucional, de la definición de los procesos, de la estructura de la entidad, de la articulación entre dependencias.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</si>
  <si>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</si>
  <si>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Se asocian con la capacidad de la entidad para cumplir con los requisitos legales, contractuales, de ética pública y en general con su compromiso ante la comunidad.</t>
  </si>
  <si>
    <t>Están relacionados con la capacidad tecnológica de la Entidad para satisfacer sus necesidades actuales y futuras y el cumplimiento de la misión.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</si>
  <si>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</si>
  <si>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DESCRIPCIÓN</t>
  </si>
  <si>
    <t>CLASIFICACIÓN DEL RIESGO</t>
  </si>
  <si>
    <t>Estratégicos</t>
  </si>
  <si>
    <t>Operativos</t>
  </si>
  <si>
    <t>Financieros</t>
  </si>
  <si>
    <t>Cumplimiento</t>
  </si>
  <si>
    <t>Imagen</t>
  </si>
  <si>
    <t>Tecnología</t>
  </si>
  <si>
    <t>Corrupción</t>
  </si>
  <si>
    <t>Materializacion de los riesgos identificados en los procesos</t>
  </si>
  <si>
    <t>Incumplimiento de las metas institucionales</t>
  </si>
  <si>
    <t>Ineficacia del SGC</t>
  </si>
  <si>
    <t>OBJETIVO: 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</si>
  <si>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Incumplimiento de los plazos establecidos para dar respuesta a los requerimientos de los ciudadanos</t>
  </si>
  <si>
    <t>OBJETIVO: Velar por la promoción y defensa de los Derechos Humanos, las garantías fundamentales, los derechos colectivos y del ambiente de la comunidad itagüiseña.</t>
  </si>
  <si>
    <t>Incumplimiento en las metas establecidas  para el proceso</t>
  </si>
  <si>
    <t>Indebida escogencia de la acción</t>
  </si>
  <si>
    <t>Inducir al declarante en la recepción durante la declaración del presunto  hecho victimizante</t>
  </si>
  <si>
    <t xml:space="preserve">Inexactitud en la Asesoría u orientación brindada </t>
  </si>
  <si>
    <t>No lograr las metas establecidas para la Promoción y Proteccion de los Derechos Humanos, Colectivos y del Ambiente</t>
  </si>
  <si>
    <t>No realizar una evaluación efectiva de los hechos narrados por el(los) afectados(s) con relación a los medios constitucionales y legales para la protección de sus derechos</t>
  </si>
  <si>
    <t>Direccionar la declaración para que la narracion de los  hechos se acomoden a los requerimientos del hecho victimizante y puedan ser incluidos en el RUV</t>
  </si>
  <si>
    <t>No intervenir ante violaciones de derechos humanos en los procesos Penales y de familia</t>
  </si>
  <si>
    <t>No intervenir ante violaciones de derechos humanos detectadas o denunciadas en procesos penales y de familia</t>
  </si>
  <si>
    <t>No actuar ante incumplimientos detectados o denunciados del debido proceso en las actuaciones judiciales</t>
  </si>
  <si>
    <t>OBJETIVO: 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t>
  </si>
  <si>
    <t>OBJETIVO: Ejercer la función disciplinaria y de vigilancia administrativa,  de oficio o a solicitud de parte, sobre hechos relacionados con la conducta desplegada por los servidores públicos del orden municipal o sus entes descentralizados en ejercicio de sus funciones.</t>
  </si>
  <si>
    <t>Vencimiento de terminos procesales</t>
  </si>
  <si>
    <t>No respetar el debido proceso</t>
  </si>
  <si>
    <t>No respetar los derechos del investigado en los procesos disciplinarios tramitados</t>
  </si>
  <si>
    <t xml:space="preserve">Omitir el deber legal o Realizar actuaciones ilegales dentro del proceso disciplinario con la intención de obtener u otorgar beneficos particulares  </t>
  </si>
  <si>
    <t>Aumento de las quejas por problemas de  convivencia</t>
  </si>
  <si>
    <t>Retrazo o demora en la prestación de los servicios asociados al proceso</t>
  </si>
  <si>
    <t>No participar en los comites de convivencia Ciudadana</t>
  </si>
  <si>
    <t xml:space="preserve">Aumento en las quejas o solicitudes presentadas por la comunidad por problemas de convivencia </t>
  </si>
  <si>
    <t>No brindar de manera oportuna asesoría y acompañamiento a la comunidad para la resolución de sus conflictos</t>
  </si>
  <si>
    <t>No participar en los comites donde se traten temas relacionados con la Convivencia ciudadana</t>
  </si>
  <si>
    <t>OBJETIVO: Brindar Asesoría y Acompañamiento a la ciudadania  para el  acercamiento de los actores y  la resolución pacífica de conflictos mejorando la convivencia en comunidad</t>
  </si>
  <si>
    <t>Publicación de  información errada</t>
  </si>
  <si>
    <t>Publicar información falsa o errada</t>
  </si>
  <si>
    <t>No publicar oportunamente informacion de interes para la comunidad</t>
  </si>
  <si>
    <t>OBJETIVO: Desarrollar estrategias comunicacionales que permitan la interacción con los diferentes publicos de la entidad en el cumplimiento de su filosofía institucional posicionando la imagen corporativa</t>
  </si>
  <si>
    <t>Perdida de Documentos</t>
  </si>
  <si>
    <t xml:space="preserve">Perdida de información </t>
  </si>
  <si>
    <t>Uso de Documentación Obsoleta</t>
  </si>
  <si>
    <t>Uso de procedimientos y formatos desactualizados o de versiones anteriores</t>
  </si>
  <si>
    <t>OBJETIVO: 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</si>
  <si>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No disponer los bienes y servicios requeridos para la ejecución de los procesos</t>
  </si>
  <si>
    <t>Retrazos en la adquisición de bienes y servicios</t>
  </si>
  <si>
    <t>Incumplimiento de los requerimientos legales en la adquisición de bienes y servicios</t>
  </si>
  <si>
    <t>No contar con los bienes y servicios requeridos para la ejecución de los procesos</t>
  </si>
  <si>
    <t>No contar de manera oportuna con los bienes y servicios necesarios para ejecutar los procesos misionales</t>
  </si>
  <si>
    <t>No cumplir los requerimientos legales y reglamentarios en la adquisición de bienes y servicios</t>
  </si>
  <si>
    <t>Baja de bienes por daños intencionales, perdida o hurto</t>
  </si>
  <si>
    <t>OBJETIVO: 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</si>
  <si>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No disponer de personal suficiente para la ejecución de los procesos</t>
  </si>
  <si>
    <t xml:space="preserve">Falta de idoneidad y competencia del personal </t>
  </si>
  <si>
    <t>No cumplir las metas planificadas, relacionadas con el proceso</t>
  </si>
  <si>
    <t>OBJETIVO: Gestionar el talento humano de la Entidad, desde el ingreso hasta el retiro, contribuyendo al desarrollo de las potencialidades, destrezas y habilidades, optimizando la prestación de los servicios .</t>
  </si>
  <si>
    <t>Incumplimiento en la realización de auditorias Internas</t>
  </si>
  <si>
    <t>Incumplimiento en la evaluación de los planes de mejoramiento</t>
  </si>
  <si>
    <t>No evaluar el MECI</t>
  </si>
  <si>
    <t>No realizar  Auditorías a todos los procesos o las requeridas por la normatividad,  de acuerdo a  la programación o a los requerimientos legales</t>
  </si>
  <si>
    <t>No se evaluar oportunamente los planes de mejoramiento</t>
  </si>
  <si>
    <t>No se realizan evaluaciones de seguimiento y estado del MECI</t>
  </si>
  <si>
    <t>PROBABILIDAD</t>
  </si>
  <si>
    <t>OBJETIVO: Evaluar y Mejorar la conformidad del  sistema Integrado de gestión y de los procesos frente a los requisitos legales, del cliente y de la organización, verificando el cumplimiento de los objetivos de la entidad y de las normas constitucionales y legales vigentes.</t>
  </si>
  <si>
    <t>Desmotivación, no aplicación de lo establecido en los procesos, falta de evaluación y mejoramiento</t>
  </si>
  <si>
    <t>investigaciones,Sanciones, Insatisfacción Social</t>
  </si>
  <si>
    <t>Seguimiento peridico a los riesgos</t>
  </si>
  <si>
    <t>Seguimiento trimestral a las metas establecidas en los planes de acción</t>
  </si>
  <si>
    <t>Reducir el Riesgo</t>
  </si>
  <si>
    <t>Aplicar acciones preventivas o correctivas, en el periodo siguiente, siempre que se identifiquen tendencias no deseadas</t>
  </si>
  <si>
    <t>Evaluar el SGC en las Auditorias Internas, revisión por la Dirección</t>
  </si>
  <si>
    <t>Identificar amenazas y riesgos para el sostenimiento del Sistema de Gestión de la Calidad y aplicar las acciones pertinentes</t>
  </si>
  <si>
    <t>Matriz de Riesgos (seguimiento)</t>
  </si>
  <si>
    <t>Informes de Auditorías, Acta de Revisión por la Dirección, Plan de Mejoramiento</t>
  </si>
  <si>
    <t>Perdida de credibilidad, daño de imagen, investigaciones, sanciones</t>
  </si>
  <si>
    <t>Perdida de credibilidad, daño de imagen</t>
  </si>
  <si>
    <t>Control de la calidad de las Respuestas</t>
  </si>
  <si>
    <t>Reducir los tiempos internos de respuesta, implementar software para el manejo de las PQRDS</t>
  </si>
  <si>
    <t>Verificación de que en las respuestas si se este resolviendo la peticion del Usuario</t>
  </si>
  <si>
    <t>Identificacion de oportunidades de Mejoramiento a traves del analisis de los resultados que se encuentran en limites Insatisfactorios</t>
  </si>
  <si>
    <t>Secretaria General</t>
  </si>
  <si>
    <t>Trimestral</t>
  </si>
  <si>
    <t>Semestral</t>
  </si>
  <si>
    <t>Falta de Recursos, Mala Planificación, sobrecarga laboral</t>
  </si>
  <si>
    <t>Desconocimiento del Proceso, de la normatividad, falta de idoneidad y competencia</t>
  </si>
  <si>
    <t>Interes de beneficiar al particular, desconocimiento del proceso,</t>
  </si>
  <si>
    <t>Daño de imagen institucional, perdida de credibilidad en la Entidad, insatisfacción social</t>
  </si>
  <si>
    <t>Entrega de beneficios a quien no cumple con los requisitos en perjuicio de victimas reales, perdida de credibilidad en la Entidad.</t>
  </si>
  <si>
    <t>Seguimiento trimestral a las metas establecidas en el plan de acción</t>
  </si>
  <si>
    <t xml:space="preserve">Inducción al personal que recibe las declaraciones en cuanto a la forma como deben registrarla, revisión periódica de las declaraciones </t>
  </si>
  <si>
    <t>Asumir el riesgo</t>
  </si>
  <si>
    <t xml:space="preserve">Corrección de los errores cometidos en la escogencia de la acción antes de que se decida el asunto </t>
  </si>
  <si>
    <t>Continuar con los controles existentes</t>
  </si>
  <si>
    <t>Seguimiento a los Planes de Acción, Plan de Mejoramiento</t>
  </si>
  <si>
    <t xml:space="preserve">Establecer acciones preventivas cuando se detecten tendencias no deseados en la medición de los indicadores </t>
  </si>
  <si>
    <t>Solicitar ampliación de la denuncia o pruebas en caso de sospecha o detección de falsedad</t>
  </si>
  <si>
    <t>Registros de Inducción en el puesto de trabajo</t>
  </si>
  <si>
    <t>Listas de asistencia, Registro de induccion y reinducción</t>
  </si>
  <si>
    <t>Sobrecarga Laboral, no solicitud de los interesados</t>
  </si>
  <si>
    <t>Sobrecarga Laboral,No disposición de los expedientes</t>
  </si>
  <si>
    <t>Violacion de los derechos de los sujetos procesales, perdida de credibilidad en la Entidad, insatisfacción social</t>
  </si>
  <si>
    <t>Violaciones al debido proceso, fallos injustos, insatisfacción social, perdida de credibilidad en la Entidad y en la justicia</t>
  </si>
  <si>
    <t>intervenir en los procesos penales y de familia donde se denuncien, detecten  o  presuman violaciones de derechos humanos</t>
  </si>
  <si>
    <t xml:space="preserve">Revisar los procesos penales y de Familia  donde se denuncien o presuman violaciones al  debido proceso </t>
  </si>
  <si>
    <t>Hacer las solicitudes pertientes a los jueces para que cesen las violaciones a los derechos humanos y se repare a las victimas</t>
  </si>
  <si>
    <t>Solicitar la nulidad de las actuaciones siempre que se detecten violaciones al debido proceso</t>
  </si>
  <si>
    <t>Delegada para Penal y Familia</t>
  </si>
  <si>
    <t>Sobrecarga Laboral, cumulo de trabajo, falta de recursos</t>
  </si>
  <si>
    <t>Interes e intención debeneficiar al investigado u obtener beneficios particulares</t>
  </si>
  <si>
    <t>Revisión permanente de los terminos y etapas de los procesos en tramite</t>
  </si>
  <si>
    <t xml:space="preserve">Reducir el Riesgo </t>
  </si>
  <si>
    <t>Actuaciones procesales</t>
  </si>
  <si>
    <t>Actuaciones Procesales</t>
  </si>
  <si>
    <t>Ineficacia de las acciones realizadas, falta de cultura ciudadana, falta de control de la autoridad</t>
  </si>
  <si>
    <t>Insatisfacción social, perdida de credibilidad en la entidad, dificultad para atender la demanda</t>
  </si>
  <si>
    <t>Realización de actividades de promoción  de convivencia pacifica y solución de conflictos</t>
  </si>
  <si>
    <t>Asesoría y acompañamiento a los ciudadanos para la resolución pacifica de sus conflictos</t>
  </si>
  <si>
    <t>Participación de la Personería en os comites donde se traten temas relacionados con la Convivencia ciudadana</t>
  </si>
  <si>
    <t>realizar seguimiento a la eficacia de las acciones implementadas de promoción  de convivencia pacifica y solución de conflictos</t>
  </si>
  <si>
    <t>Facilitar espacios o escenarios de participación ciudadana para que los ciudadanos solucionen pacificamente sus conflictos</t>
  </si>
  <si>
    <t>Informes, indicadores, Planes de Mejoramiento</t>
  </si>
  <si>
    <t>Registro de eventos y de atención a los ciudadanos</t>
  </si>
  <si>
    <t>Falta de Recursos, insuficiencia en la planta de cargos</t>
  </si>
  <si>
    <t>Falta de recursos, mala planificación, sobrecarga laboral</t>
  </si>
  <si>
    <t>Falla en los procesos de selección, falta de capacitación</t>
  </si>
  <si>
    <t>Incumplimiento a los planes y programas</t>
  </si>
  <si>
    <t>Perdida de credibilidad en la Entidad, insatisfaccion de los funcionarios, mal ambiente laboral, disminución del rendimieno laboral</t>
  </si>
  <si>
    <t>Reprocesos, retrazo en la ejecución de los procesos, daño de imagen, mala atención a los ciudadanos</t>
  </si>
  <si>
    <t>Seguimiento periódico a los planes y programas del Talento humano</t>
  </si>
  <si>
    <t>Apoyo del personal disponible en la entidad, de forma temporal para apoyar algunas actividades o programas cuando se requiere en alguna área especifica</t>
  </si>
  <si>
    <t>Aplicación de acciones de mejoramiento cuando se detectan tendencias no deseadas</t>
  </si>
  <si>
    <t>Capacitación al personal en temas de interés para la Personerías con el fin de aumentar su competencia</t>
  </si>
  <si>
    <t>Actas de comité, correos electrónicos, oficios</t>
  </si>
  <si>
    <t>Plan de Mejoramiento, seguimiento a los planes de bienestar laboral, informes</t>
  </si>
  <si>
    <t>Actas, listas de asistencias, fotografias, videos, material pedagogico</t>
  </si>
  <si>
    <t>Mala Planificación, falta de auditores internos, falta de personal</t>
  </si>
  <si>
    <t>Falta de personal, desconocimiento del proceso, sobrecarga laboral</t>
  </si>
  <si>
    <t xml:space="preserve">Perdida de detección de oportunidades de mejoramiento en los procesos, incumplimientos legales, </t>
  </si>
  <si>
    <t>Perdida de detección de oportunidades de mejoramiento</t>
  </si>
  <si>
    <t>Seguimiento periodico al programa anual de auditorías</t>
  </si>
  <si>
    <t>Seguimiento en las auditorías a los planes de mejoramiento suscritos</t>
  </si>
  <si>
    <t>Aplicación de acciones de mejoramiento cada que se detecte una tendencia no deseada</t>
  </si>
  <si>
    <t xml:space="preserve">Revisar permanentemente la metología e instrumentos expedidos por el DAFP para la evaluación del SCI y aplicarlos  </t>
  </si>
  <si>
    <t>Reprogramación de las auditorías iuna vez detectado el incumplimiento</t>
  </si>
  <si>
    <t>Consolidar los planes de mejoramiento para facilitar el seguimiento a los mismos</t>
  </si>
  <si>
    <t>Plan de Mejoramiento consolidado</t>
  </si>
  <si>
    <t>Instrumentos de evaluación, Informes</t>
  </si>
  <si>
    <t>Jefe de control Interno, Representante de la Dirección para el SIG</t>
  </si>
  <si>
    <t>Daños a la Integridad del funcionario público</t>
  </si>
  <si>
    <t>Cuidado propio del funcionario, acompañamiento de la fuerza pública cuando se requiere</t>
  </si>
  <si>
    <t xml:space="preserve">Muerte o daños a la integridad de los funcionarios publicos en la ejecución del proceso </t>
  </si>
  <si>
    <t>Desconocimiento del proceso, cambios en la documentación no socializados, falta de controles</t>
  </si>
  <si>
    <t>Incumplimientos normativos y legales, Investigaciones , Sanciones, demandas, perdida de credibilidad en la Entidad, daño de imagen</t>
  </si>
  <si>
    <t>Digitalización de la información tramitada en la entidad y Realización de copias de seguridad para la información Magnética</t>
  </si>
  <si>
    <t>Falta de oportunidad en la entrega de la Información a Publicar</t>
  </si>
  <si>
    <t>Envio al interesado o solicitante de las piezas graficas o información a publicar antes de su publicación</t>
  </si>
  <si>
    <t>Se recuerda al personero, a la secretaria General  y a los delegados, en lo scomités,  la oportunidad en el envio de las información a publicar</t>
  </si>
  <si>
    <t>Retirar o recoger la información errada y publicar las correcciones pertinentes inmediatamente se detecte el error</t>
  </si>
  <si>
    <t>Incumplimientos en la ejecución de los procesos y en las metas Institucionales, daño de imagen, perdida de credibilidad</t>
  </si>
  <si>
    <t>Retrazos en la ejecución de los procesos y en la prestación de los servicios, insatisfacción social, perdida de credibilidad</t>
  </si>
  <si>
    <t>Descuido, uso, mala calidad, perdida o extravio, caso fortuito</t>
  </si>
  <si>
    <t>Tramitar los bienes y servicios requeridos por la entidad</t>
  </si>
  <si>
    <t>No inclusión de los bienes en el plan de adquisiciones, demora en la entrega de documentos por parte del contratista</t>
  </si>
  <si>
    <t xml:space="preserve">Solicitar la inclusión de los bienes o servicios no incluidos en el plan de compra, solicitar al contratista la entrega de la documentación de forma oportuna </t>
  </si>
  <si>
    <t>Verificación  del cumplimiento de los requisitos a traves de una lista de chequeo dependiendo de la modalidad de contratación aplicada</t>
  </si>
  <si>
    <t>Planificar e iniciar oportunamente los procesos de  adquisición de bienes y servicios</t>
  </si>
  <si>
    <t>No dar inicio a la ejecución del contrato hasta que se hayan cumplido o saneado los requisitos para suscribir los contrato</t>
  </si>
  <si>
    <t>Realizar seguimiento y control periódico a los inventarios de la Entidad</t>
  </si>
  <si>
    <t xml:space="preserve">Registros de Solicitud y entrega de  bienes y servicios  </t>
  </si>
  <si>
    <t xml:space="preserve">Registro de Solicitudes de bienes y servicios </t>
  </si>
  <si>
    <t>Inventarios</t>
  </si>
  <si>
    <t>Insatisfacción Social</t>
  </si>
  <si>
    <t>trimestral</t>
  </si>
  <si>
    <t>Informes de las Encuestas de Satisfacción, Acta de verificacion y analisis</t>
  </si>
  <si>
    <t>Piezas graficas, publicaciones corrigiendo errores, acta de verificacion. Formato FAC-03</t>
  </si>
  <si>
    <t>Correos electronicos, oficios, acta de evaluacion y seguimiento. Formato FAC-03</t>
  </si>
  <si>
    <t>Control de copias de seguridad, archivos de digitalización, acta de verificacion. FAC-03</t>
  </si>
  <si>
    <t>Carpeta "Sistema de Gestión de la Calidad" con acceso directo desde todos los equipos de la Personería, informe auditoria interna de calidad.</t>
  </si>
  <si>
    <t xml:space="preserve">Expedientes contractuales, lista de chequeo, acta </t>
  </si>
  <si>
    <t>EVALUACIÓN</t>
  </si>
  <si>
    <t>X</t>
  </si>
  <si>
    <t xml:space="preserve">Proceso, procedimientos,  formatos, </t>
  </si>
  <si>
    <t xml:space="preserve">Plan de bienestar laboral, actas de Comité directivo, capacitacion, bienestal laboral e incentivos, planilla de asistencia, formatos y registro fotografico.  </t>
  </si>
  <si>
    <t>Actas de seguimiento y formatos</t>
  </si>
  <si>
    <t>No dar Respuesta al asunto de la  PQRD</t>
  </si>
  <si>
    <t>Incumplimiento al deber de garante del debido proceso en las actuaciones judiciales y administrativas</t>
  </si>
  <si>
    <t>Interno</t>
  </si>
  <si>
    <t>interno</t>
  </si>
  <si>
    <t>Externo</t>
  </si>
  <si>
    <t>interno y Externo</t>
  </si>
  <si>
    <t>Origen</t>
  </si>
  <si>
    <t>Virus informatico, avances tecnologicos.</t>
  </si>
  <si>
    <t>Daños y catastrofes ambientales.</t>
  </si>
  <si>
    <t>No aplica</t>
  </si>
  <si>
    <t>Clima organizacional, luminosidad, seguridad y comodidad en inmobiliario e infraestructura,</t>
  </si>
  <si>
    <t>Obsolensencia e insuficiencia (hardware y software), seguridad informatica.</t>
  </si>
  <si>
    <t>Informacion, canales, medios (difusion y manejo).</t>
  </si>
  <si>
    <t>No aplicación de las acciones preventivas implementadas, falta de controles</t>
  </si>
  <si>
    <t>Procedimiento para la gestion de los riesgos</t>
  </si>
  <si>
    <t>Lideres de los procesos</t>
  </si>
  <si>
    <t>Casilla de seguimiento matriz de riesgos</t>
  </si>
  <si>
    <t>Establecida en la politica de riesgo</t>
  </si>
  <si>
    <t>Ha permitido la reduccion de riesgos en su tiempo de aplicación (1 año)</t>
  </si>
  <si>
    <t>Lideres de procesos</t>
  </si>
  <si>
    <t>Indicador</t>
  </si>
  <si>
    <t>Meta</t>
  </si>
  <si>
    <t>1. PLANEACIÓN INSTITUCIONAL</t>
  </si>
  <si>
    <t>4. INTERVENCION EN PROCESOS PENALES Y DE FAMILIA</t>
  </si>
  <si>
    <t>Riesgo Opertativo</t>
  </si>
  <si>
    <t>Demora en la atención de las PQRD</t>
  </si>
  <si>
    <t xml:space="preserve">Respuestas de las PQRD, seguimiento a traves de formato FAC-03 </t>
  </si>
  <si>
    <t>Desconocimiento del proceso, aplicación de normatividad derogada, falta de controles</t>
  </si>
  <si>
    <t>deficiencias en las medidas de conservación y protección de la información, eliminacion o daño intencional</t>
  </si>
  <si>
    <t>Perdida de detección de oportunidades de mejoramiento en los procesos, incumplimientos legales, sanciones</t>
  </si>
  <si>
    <r>
      <rPr>
        <b/>
        <sz val="10"/>
        <rFont val="Arial"/>
        <family val="2"/>
      </rPr>
      <t>Nota:</t>
    </r>
    <r>
      <rPr>
        <sz val="10"/>
        <rFont val="Arial"/>
        <family val="2"/>
      </rPr>
      <t xml:space="preserve"> Los valores deben ser aplicados completos en una u otra casilla para evitar subjetividad </t>
    </r>
  </si>
  <si>
    <t>Daño social, Daño de imagen institucional, perdida de credibilidad en la Entidad, insatisfacción social</t>
  </si>
  <si>
    <t>Atentados terroristas, intervenciones en operativos y diligencias con fuerza publica</t>
  </si>
  <si>
    <t>Lesiones personales, perdida de la vida, amenazas, perdida de las capacidades físicas y mentales, demandas, indemnizaciones</t>
  </si>
  <si>
    <t>Impulso de los procesos durante las etapas procesales antes o una vez detectados los vencimientos y en todo caso antes de que se de la prescripción</t>
  </si>
  <si>
    <t>Repetición de las actuaciones donde se haya comprobado la vulneración de derechos de lo investigados</t>
  </si>
  <si>
    <t>Perdida de oportunidades de acercamiento de los actores, aumento de los problemas de convivencia</t>
  </si>
  <si>
    <t>Favorecimiento por acción u omisión en las actuaciones en el proceso disciplinario</t>
  </si>
  <si>
    <t>Realizar seguimiento a los compromisos o decisiones de los comités donde se traten temas relacionados con la Convivencia ciudadana</t>
  </si>
  <si>
    <t>Nº de capacitaciones solicitadas y programadas  /Nº de capacitaciones realizadas X 100</t>
  </si>
  <si>
    <t xml:space="preserve">Memoriales, expedientes  teniendo presente las normas o criterios de intervención como Ministerio Público ante la Jurisdicción competente </t>
  </si>
  <si>
    <t>Nº de publicaciones oportunas/Nº de publicaciones realizadas X 100</t>
  </si>
  <si>
    <t>Bimestral</t>
  </si>
  <si>
    <t>Verificar la Inclusión en el Plan de Adquisiciones los bienes requeridos para el normal desarrollo de los Procesos</t>
  </si>
  <si>
    <t xml:space="preserve">Nº de bienes inventariados/Nº de bienes verificados x 100 </t>
  </si>
  <si>
    <t>No.de declaraciones recepcionadas con requisitos de ley / nro. de declaraciones solicitadas</t>
  </si>
  <si>
    <t>Nº de auditorías realizadas oportunamente/Nº de auditorías programadas X 100</t>
  </si>
  <si>
    <t>Anual</t>
  </si>
  <si>
    <t>Aplicación de  la metodologia emitida por el DAFP para evaluar el MECI</t>
  </si>
  <si>
    <t xml:space="preserve">Solicitudes, oficios, memoriales, </t>
  </si>
  <si>
    <t xml:space="preserve">Utilizar los medios y canales mas adecuados para llegar oportunamente al público objetivo, </t>
  </si>
  <si>
    <t>Actas de verificacion</t>
  </si>
  <si>
    <t xml:space="preserve"> trimestral  </t>
  </si>
  <si>
    <t>No Disponer de personal con la idoneidad suficiente para atender los requerimientos de los usuarios</t>
  </si>
  <si>
    <t>Demora en la ejecución de los procesos por insuficiencia de personal para atender la demanda</t>
  </si>
  <si>
    <t xml:space="preserve">Inactividad de los expedientes que conlleven a la prescripcion de la acción </t>
  </si>
  <si>
    <t>Impunidad, perdida de Credibilidad en la Entidad, insatisfacción social e investigaciones</t>
  </si>
  <si>
    <t>Procedimiento para el control Disciplinario (Ley 734 de 2002)</t>
  </si>
  <si>
    <t>Personero Delegado PDVA
Profesional Universitario</t>
  </si>
  <si>
    <t>No Aplica</t>
  </si>
  <si>
    <t>Archivo de excel de asuntos disciplinarios e informes</t>
  </si>
  <si>
    <t>Seguimiento a la matriz de riesgos</t>
  </si>
  <si>
    <t>Ha permitido la reduccion de riesgos en su tiempo de aplicación</t>
  </si>
  <si>
    <t>Personero Delegado (a)
Profesional Universitario</t>
  </si>
  <si>
    <t>Nº de procesos en los cuales se ha identificado prescripción / Nº de procesos tramitados o verificados X 100</t>
  </si>
  <si>
    <t>Desconocimiento del proceso</t>
  </si>
  <si>
    <t>Fallos o sanciones injustas,Impunidad, perdida de Credibilidad en la Entidad, insatisfacción social, investigaciones</t>
  </si>
  <si>
    <t xml:space="preserve">Verificación del cumplimiento de los requisitos y revision permanente  de los procesos disciplinarios </t>
  </si>
  <si>
    <t>Nro de actuaciones iniciadas/ Nro de actuaciones revisadas*100</t>
  </si>
  <si>
    <t>Impunidad, perdida de Credibilidad en la Entidad, insatisfacción social, investigaciones</t>
  </si>
  <si>
    <t>Seguimiento periodico a las actuaciones adelantadas dentro de los expedientes, revision por parte del personero delegado para la vigilancia administrativa de los actos administrativos antes de su firma</t>
  </si>
  <si>
    <t>Personero Municipal
Personero Delegado (a)</t>
  </si>
  <si>
    <t>Quejas o Denuncias por presuntos actos de  corrupción, informacion reportada por organos de control por presuntos actos de corrupcion</t>
  </si>
  <si>
    <t>Nro de quejas recibidas contra servidores publicos adscritos a la personeria delegada para la vigilancia administrativa/Nro de sanciones ejecutoriadas</t>
  </si>
  <si>
    <t>Procedimiento para el control disciplinario</t>
  </si>
  <si>
    <t>Personero Delegado</t>
  </si>
  <si>
    <t>Expedientes e informes</t>
  </si>
  <si>
    <t>Ha sido efectiva desde su aplicacion ya que no se ha evidanciado la materializacion del riesgo</t>
  </si>
  <si>
    <t>Cambios normativos, desarticulacion normativa, dispersion normativa, contrariedad e inestabilidad normativa que afecten los procesos de la entidad.</t>
  </si>
  <si>
    <t>Idoneidad, competencia, suficiencia y resilencia del talento humano y cumplimiento del manual de funciones.
Espacios para la prestacion de los servicios (adecuacion, suficiencia, accesibilidad)</t>
  </si>
  <si>
    <t>Intervenir en los procesos penales y de familia donde se denuncien, detecten  o  presuman violaciones de derechos humanos</t>
  </si>
  <si>
    <t>Existen procedimientos según caracterizacion del SGC</t>
  </si>
  <si>
    <t>Personero (a) Delegado (a) Penal y Familia</t>
  </si>
  <si>
    <t>Archivos y planillas en excel. Oficios, actas, etc.</t>
  </si>
  <si>
    <t>Fisico, documental y digital</t>
  </si>
  <si>
    <t>Ha sido efectivo ya que no se ha materializado el riesgo</t>
  </si>
  <si>
    <t>Delegado (a) para Penal y Familia</t>
  </si>
  <si>
    <t>Nº de Intervenciones en procesos Penales  y de Familia/Nº de Intervenciones requeridas y programadas X 100</t>
  </si>
  <si>
    <t>No existe manual, instructivo o procedimiento de seguridad</t>
  </si>
  <si>
    <t>Procedimiento</t>
  </si>
  <si>
    <t>Informes y oficios</t>
  </si>
  <si>
    <t>Nro de procesos revisados/Nro de procesos requeridos*100</t>
  </si>
  <si>
    <t>Normas, Sistema de Gestion de Calidad</t>
  </si>
  <si>
    <t>Jefe de control interno</t>
  </si>
  <si>
    <t>Mediante acto administrativo</t>
  </si>
  <si>
    <t>Informes</t>
  </si>
  <si>
    <t>Si ha sido efectivo ya que no se ha materializado el riesgo</t>
  </si>
  <si>
    <t>Nro de acciones evaluadas en el plan de mejoramiento/ Nro de acciones consolidadas en el plan de mejoramiento*100</t>
  </si>
  <si>
    <t>Formato FEM-04 Plan de mejoramiento</t>
  </si>
  <si>
    <t>Se realiza el seguimiento semestral y adicionalmente se verifica el cumplimiento de las actividades del plan de mejoramiento</t>
  </si>
  <si>
    <t>Informes, Actas</t>
  </si>
  <si>
    <t>Ha sido efectiva ya que no se ha materializado el riesgo</t>
  </si>
  <si>
    <t>cuatrimestral</t>
  </si>
  <si>
    <t>Nro de informes presentados/Nro de informes programados*100</t>
  </si>
  <si>
    <t>Cuatrimestral (Ley 1474 de 2011, Art 9,)</t>
  </si>
  <si>
    <t>Metodologia emitida por el DAFP</t>
  </si>
  <si>
    <t>Informes de avance MECI</t>
  </si>
  <si>
    <t>Cambios de politicas desde el gobierno nacional, local, entes reguladores y de control.</t>
  </si>
  <si>
    <r>
      <t>Desplazamiento masivo, protestas, asonadas</t>
    </r>
    <r>
      <rPr>
        <sz val="10"/>
        <rFont val="Arial"/>
        <family val="2"/>
      </rPr>
      <t>, violencia, violaciones a los derechos humanos, demografia.</t>
    </r>
  </si>
  <si>
    <t>Publicaciones negativas relacionadas con la entidad, incompatibilidad en los sistemas de informacion.</t>
  </si>
  <si>
    <t>Cambios de politicas administrativas, inobservancia a planes y programas, falta de liderazgo y gestion.</t>
  </si>
  <si>
    <t>No asignacion de recursos, No planificacion financiera, ejecucion presupuestal. Dependencia (area gestion del tesoro y contabilidad)</t>
  </si>
  <si>
    <t>Manual de publicacion  Politica editorial del sitio web</t>
  </si>
  <si>
    <t>Comunicador</t>
  </si>
  <si>
    <t>Estrategia GEL</t>
  </si>
  <si>
    <t>Redes sociales Pagina web</t>
  </si>
  <si>
    <t>Ha sido efectivo ya que no se ha materializado</t>
  </si>
  <si>
    <t>Nro de publicaciones erroneas/Nro de publicaciones realizadas*100</t>
  </si>
  <si>
    <t>Inasistencia a eventos, no efectividad de la comunicación</t>
  </si>
  <si>
    <t>Reuniones previas y comites (actas)</t>
  </si>
  <si>
    <t>Permanente</t>
  </si>
  <si>
    <t>Piezas, actas, redes sociales, pagina web</t>
  </si>
  <si>
    <t>Generación de alertas en el cuadro de control de las PQRD, avisos del tiempo de repuesta</t>
  </si>
  <si>
    <t>Falta de priorizacion en las cargas laborales</t>
  </si>
  <si>
    <t>Lider del proceso</t>
  </si>
  <si>
    <t>Notificaciones</t>
  </si>
  <si>
    <t>Procedimiento de atencion al ciudadano</t>
  </si>
  <si>
    <t>Actas</t>
  </si>
  <si>
    <t>Actas, Software pqrd</t>
  </si>
  <si>
    <t>Ha sido efectivo ya que no se ha materializado e riesgo</t>
  </si>
  <si>
    <t>Nro de PQRD respondidas en los plazos establecidos/Nro. de PQRD recibidas*100</t>
  </si>
  <si>
    <t>No responder de fondo al asunto de las PQRD presentadas por la ciudadania</t>
  </si>
  <si>
    <t>Lider del proceso y personal de apoyo</t>
  </si>
  <si>
    <t>Analisis de encuesta de satisfaccion</t>
  </si>
  <si>
    <t>Nro de PQRD respondidas de fondo/Nro de PQRD recibidas*100</t>
  </si>
  <si>
    <t>Falta de priorizacion en las cargas laborales, Demora en en las respuestas</t>
  </si>
  <si>
    <t>Aplicación de Encuestas de satisfacción y aplicación de acciones correctivas</t>
  </si>
  <si>
    <t>Analisis de encuesta de satisfaccion, actas</t>
  </si>
  <si>
    <t>Nº de usuarios satisfechos con la prestación de los servicios de la entidad/ Nº de Usuarios Encuestados*100</t>
  </si>
  <si>
    <t>Tabla de retencion documental, Procedimientos</t>
  </si>
  <si>
    <t>Guia de afuera y backups</t>
  </si>
  <si>
    <t>Bimestral y adicionlamente se realiza control diario</t>
  </si>
  <si>
    <t>Nº de documentos recuperados y entregados para consulta /Nº de documentos solicitados*100</t>
  </si>
  <si>
    <t>backup</t>
  </si>
  <si>
    <t>bimestral</t>
  </si>
  <si>
    <t>Formato de copia de seguridad</t>
  </si>
  <si>
    <t>Nro Documentos a respaldar en backups / Nro documentos respaldados en backups *100</t>
  </si>
  <si>
    <t>Implementacion de controles para la producción actualizacion, eliminacion y socializacion de los documentos del SGC</t>
  </si>
  <si>
    <t xml:space="preserve">Centralización de la Documentación Oficial del SGC en una Carpeta compartida para el uso de todos los responsables de su aplicación </t>
  </si>
  <si>
    <t>Actas y circulares</t>
  </si>
  <si>
    <t xml:space="preserve"> Mala planificación, falta de recusos financieros</t>
  </si>
  <si>
    <t>Procedimientos</t>
  </si>
  <si>
    <t>Plan anual de adquisiciones, Contratos</t>
  </si>
  <si>
    <t>Trimestral adicionalmente se hace control diario</t>
  </si>
  <si>
    <t xml:space="preserve">Contratos, actas de supervision </t>
  </si>
  <si>
    <t>Nº de adquisiciones Realizadas/Nº de adquisiciones previstas en el Plan de Adquisiciones*100</t>
  </si>
  <si>
    <t>Nº de adquisiciones Realizadas para procesos misionales/Nº de adquisiciones previstas para procesos misionales  en el Plan de Adquisiciones*100</t>
  </si>
  <si>
    <t>Lista de chequeo</t>
  </si>
  <si>
    <t>Manual de contratacion, software Gestion Transparente de la Contraloria Municipal</t>
  </si>
  <si>
    <t>Lista de chequeo y software Gestion Transparente de la Contraloria Municipal</t>
  </si>
  <si>
    <t>Nro de contratos revisados/Nro de contratos con cumplimiento de los requerimientos legales*100</t>
  </si>
  <si>
    <t>Disminución de la capacidad operativa de la Entidad, detrimento patrimonial, retrazos o incumplimientos en la ejecución de los procesos, insatisfacción social</t>
  </si>
  <si>
    <t>Investigaciones, sanciones, daño de imagen, retrazos en los procesos</t>
  </si>
  <si>
    <t>Polizas</t>
  </si>
  <si>
    <t>semestral</t>
  </si>
  <si>
    <t>Documentación del proceso de Gestión Documental y de las tablas de retención documental, en los cuales se establecen los controles y medidas de protección de los Documentos</t>
  </si>
  <si>
    <t>Documentación del proceso de Gestión Documental y del as tablas de retención documental, en los cuales se establecen los controles y medidas de protección de los Documentos</t>
  </si>
  <si>
    <t>Inclusion de los bienes asegurables en las polizas de aseguramiento de bienes del Municipio</t>
  </si>
  <si>
    <t>Demora o incumplimiento en la ejecución de los procesos, daño de imagen, perdida de credibilidad en la Entidad,insatisfacción social</t>
  </si>
  <si>
    <t>Planeacion de la necesidades de recursos humanos</t>
  </si>
  <si>
    <t>Manuales</t>
  </si>
  <si>
    <t>Ha sido efectivo el control ya que no se ha materializado el riesgo</t>
  </si>
  <si>
    <t>Personal planeado o requerido/Personal contratado*100</t>
  </si>
  <si>
    <t>Adecuar los perfiles de acuerdo a las necesidades de la entidad</t>
  </si>
  <si>
    <t>Personero Municipal</t>
  </si>
  <si>
    <t>Actas, resoluciones, oficios</t>
  </si>
  <si>
    <t>Capacitaciones realizadas/capacitaciones programadas*100</t>
  </si>
  <si>
    <t>Adoptar protocolos de seguridad</t>
  </si>
  <si>
    <t>Capacitacion en los protocolos</t>
  </si>
  <si>
    <t>Capacitaciones realizadas de seguridad/capacitaciones programadas de seguridad*100</t>
  </si>
  <si>
    <t>Está en construccion el protocolo de seguridad</t>
  </si>
  <si>
    <t>Registros, actas, planillas de asistencias, piezas graficas</t>
  </si>
  <si>
    <t>Ha sido efectivo ya que el riesgo no se ha materializado</t>
  </si>
  <si>
    <t>Desconocimiento del Proceso, de la normatividad, falta de idoneidad y competencia del funcionario y del operador juridico</t>
  </si>
  <si>
    <t>Atencion personalizada</t>
  </si>
  <si>
    <t xml:space="preserve">  Listas de asistencias, Oficios remisorios, correos, registro de PQRD</t>
  </si>
  <si>
    <t>Nº de asesorias brindadas/Nº de asesorias solicitadas X 100</t>
  </si>
  <si>
    <t>Procedimiento para el seguimiento a los planes de accion</t>
  </si>
  <si>
    <t>Plan de accion, visitas de verificacion, acciones constitucionales, asesorias</t>
  </si>
  <si>
    <t>Verificación de la procedencia y pertinencia de la accion y los anexos aportados por el ciudadano antes de ser presentada</t>
  </si>
  <si>
    <t>Procedimiento, Normas juridicas del proceso</t>
  </si>
  <si>
    <t>Tutelas, Sentencias, actos interlocutorios, incidentes de desacato, recursos, oficios</t>
  </si>
  <si>
    <t>Nro. de acciones presentadas /Nro. Acciones rechazadas y/o  inadmitidas*100</t>
  </si>
  <si>
    <t>No entregar información actualizada, idonea y completa frente a  las rutas de atención y  los requisitos de ley preestableacidos para acceder a ellas</t>
  </si>
  <si>
    <t>perdida de credibilidad en la Entidad, perdida de tiempo y oportunidades para las victimas y/o afectados, insatisfacción social</t>
  </si>
  <si>
    <t>Socializacion de la actualización de los requerimientos legales  y rutas de atención con el personal  adscrito a los procesos de DDHH, colectivos y  de atención al ciudadano</t>
  </si>
  <si>
    <t>Lideres del proceso y personal de apoyo</t>
  </si>
  <si>
    <t>Lideres del proceso</t>
  </si>
  <si>
    <t xml:space="preserve">  Listas de asistencias, Oficios remisorios, correos, registro de PQRD, Encuestas de satisfaccion</t>
  </si>
  <si>
    <t>Proceso de convivencia ciudadana</t>
  </si>
  <si>
    <t>Registro de diligencia, actas, piezas graficas, planillas de asistencia</t>
  </si>
  <si>
    <t>planillas de asistencia</t>
  </si>
  <si>
    <t>El riesgo no se ha materializado, aun no se cuenta con la trazabilidad de este control</t>
  </si>
  <si>
    <t>Nº de quejas recibidas por convivencia ciudadana del año actual/Nº de quejas recibidas de convivencia ciudadana del año anterior X 100</t>
  </si>
  <si>
    <t xml:space="preserve">Falta de personal, sobrecarga laboral, problemas de orden público y social </t>
  </si>
  <si>
    <t>Aumento de los problemas de convivencia, inseguridad, perdida de credibilidad, daño de imagen institucional</t>
  </si>
  <si>
    <t>lideres de los procesos</t>
  </si>
  <si>
    <t>Registro de actividades</t>
  </si>
  <si>
    <t>El control ha sido efectivo ya que riesgo no se ha materializado</t>
  </si>
  <si>
    <t>Registro de diligencia, actas, piezas graficas, planillas de asistencia, acta de reunion</t>
  </si>
  <si>
    <t>Personeros Delegados</t>
  </si>
  <si>
    <t>Nro de intervenciones realizadas/Nro de intervenciones solicitadas*100</t>
  </si>
  <si>
    <t>Personero Municipal y Personeros Delegados</t>
  </si>
  <si>
    <t>Falta de personal, sobrecarga labora, Desinteres</t>
  </si>
  <si>
    <t>Nro de riesgos materializados / Nro de riesgos identificados * 100</t>
  </si>
  <si>
    <t>Insuficiencia de Recursos, falta de controles, falta de capacitacion del personal</t>
  </si>
  <si>
    <t>Nro de metas cumplidas en los planes de accion / Nro de metas establecidas en  los planes de acción*100</t>
  </si>
  <si>
    <t>Imposicion de sanciones de diversa indole, perdida de oportunidades de Evaluación y mejoramiento, insatisfacción social</t>
  </si>
  <si>
    <t>Personero Municipal
Jefe de control interno</t>
  </si>
  <si>
    <t>Informes de auditorias
Informe de revision por la alta direccion</t>
  </si>
  <si>
    <t xml:space="preserve">Plan de mejoramiento
Informes de auditorias
Informe de revision por la alta direccion
</t>
  </si>
  <si>
    <t>Personero municipal
Jefe de control interno</t>
  </si>
  <si>
    <t>Actividades programadas en el Plan de bienestar laboral y capacitación / Actividades realizadas del Plan de bienestar laboral y capacitación *100</t>
  </si>
  <si>
    <t>7. GESTIÓN DE LA COMUNICACIÓN</t>
  </si>
  <si>
    <t xml:space="preserve">  Listas de asistencias, Actas</t>
  </si>
  <si>
    <t>el riesgo no se ha materializado</t>
  </si>
  <si>
    <t>inventario</t>
  </si>
  <si>
    <t>No se ha materializado el riesgo</t>
  </si>
  <si>
    <t>No lograr las metas u objetivos de calidad propuestos</t>
  </si>
  <si>
    <t>No lograr las metas institucionales propuestas en la planeación institucional</t>
  </si>
  <si>
    <t>Fecha: 07/07/2015</t>
  </si>
  <si>
    <t xml:space="preserve">Por su reciente implementación no se ha verificado la efectividad del control </t>
  </si>
  <si>
    <t>Falta de tiempo para realizar seguimiento permanente a los tiempos de vencimiento de cada PQRD</t>
  </si>
  <si>
    <t>Informes de oportunidad de respuesta de las PQRDS 
Circular interna tiempos de respuestas a derechos de petición y delegación para atencion de PQRD</t>
  </si>
  <si>
    <t>Plan de Acción (Seguimiento) Informes de Gestión</t>
  </si>
  <si>
    <t>Toma de  decisiones contrarias a la ley por Amiguismo y clientelismo para obtener beneficios.</t>
  </si>
  <si>
    <t>Interés  de favorecer a un tercero  u obtener  un beneficio propio (económico, personal, laboral, familiar  o de otra índole)</t>
  </si>
  <si>
    <t>Incumplimiento de la misión institucional/ Afectación en la generación o prestación de servicios./afectacion imagen institucional/investigaciones por autoridades competentes/</t>
  </si>
  <si>
    <t>Zona de riesgo Moderada</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</si>
  <si>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</si>
  <si>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zona de riesgo moderada, asumir el riesgo, reducir el riesgo</t>
  </si>
  <si>
    <t>Aplicacion de procedimientos y manuales . Monitoreo peramanente de actividades.</t>
  </si>
  <si>
    <t>Documentación del Sistema de Gestión de la Calidad</t>
  </si>
  <si>
    <t>Personero Municipal/equipo de trabajo</t>
  </si>
  <si>
    <t>Cero (0) Fallos judiciales o administrativos ejecutoriados emitidos contra funcionarios de la Personería que impliquen conductas sobre Toma de  decisiones contrarias a la ley por Amiguismo y clientelismo para obtener beneficios.</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</si>
  <si>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</si>
  <si>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Usar en forma  indebida jurídicamente  y/o apropiarse   de recursos de la entidad para favorecimiento propio o ajeno.</t>
  </si>
  <si>
    <t>Incumplimiento de la misión institucional/ Afectación en la generación o prestación de servicios./afectacion imagen institucional/investigaciones por autoridades competentes/detrimento patrimonial</t>
  </si>
  <si>
    <t>Ocultar a la ciudadanía la información considerada pública con La intencion de obtener beneficio propio o ajeno</t>
  </si>
  <si>
    <t>Generación de alertas automáticas a trvés del software de PQRD, avisos del tiempo de repuesta</t>
  </si>
  <si>
    <t>Extralimitarse en el ejercicio  de funciones,  ocultar a la Ciudadanía la información  o incurrir en  omision de funciones para favorecimiento propio o ajeno</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</si>
  <si>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</si>
  <si>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 xml:space="preserve">No aplicación de los controles no cumplimiento de las normas </t>
  </si>
  <si>
    <t>Baja</t>
  </si>
  <si>
    <t xml:space="preserve">Falta de controles  no aplicación de las normas </t>
  </si>
  <si>
    <t>Ejercer o aceptar Tráfico de influencias, cobrar por realizar acciones por ejercicio de sus funciones amiguismo, persona influyente u otra razon) para obtener un beneficio propio o ajeno.</t>
  </si>
  <si>
    <t>Guardar silencio teniendo conocimiento de la comision de  un hecho ilìcito o ilegal para favorecimiento propio o de un tercero</t>
  </si>
  <si>
    <t xml:space="preserve">Incumplimiento de la misión institucional/ Afectación en la generación o prestación de servicios./afectacion imagen institucional/procesos de investigacion </t>
  </si>
  <si>
    <t>Aplicacion de procedimientos y manuales , tips sobre principios y valores del codigo de etica. Monitoreo permanente de actividades.</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</si>
  <si>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</si>
  <si>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Manuales y tips del codigo de etica. Capactitacion constante en temas de atenciòn al ciudadano.</t>
  </si>
  <si>
    <t>OBJETIVO: Direccionar la planeación estratégica de la Personería en armonia con su misión.</t>
  </si>
  <si>
    <t>Nro. De actividades cumplidas/ Nro. de actividades programadass*100</t>
  </si>
  <si>
    <t>Verificación de la procedencia y pertinencia de la acción y los anexos aportados por el ciudadano antes de ser presentada</t>
  </si>
  <si>
    <t>Extralimitarse en el ejercicio  de funciones  o incurrir en  omision de funciones para favorecimiento propio o ajeno</t>
  </si>
  <si>
    <t>Ocultar a la ciudadanía la información  con La intencion de obtener beneficio propio o ajeno</t>
  </si>
  <si>
    <t>Ejercer o aceptar Tráfico de influencias, (amiguismo, persona influyenteu otra razon) para obtener un beneficio propio o ajeno.</t>
  </si>
  <si>
    <t xml:space="preserve">Cobro por realización del trámite, concucion </t>
  </si>
  <si>
    <t>Guardar silencio teniendo conocimiento de la comision de  un hecho ilìcito o ilegal para favorecemiento propio o de un tercero</t>
  </si>
  <si>
    <t xml:space="preserve">Zona de Riesgo Baja </t>
  </si>
  <si>
    <t>Documentación SGC</t>
  </si>
  <si>
    <t>Delegados para los Derechos Humanos Colectivos y del Ambiente</t>
  </si>
  <si>
    <t xml:space="preserve">   Cero (0)  Fallos judiciales o administrativos emitidos contra funcionarios de la Personería que impliquen conductas sobre Extralimitarse en el ejercicio  de funciones  o incurrir en  omision de funciones para favorecimiento propio o ajeno</t>
  </si>
  <si>
    <t>Presentar informes sin objetividad y en forma amañada con la intencion de obtener beneficio propio o de otra persona</t>
  </si>
  <si>
    <t>Incumplimiento de la misión institucional/ Afectación en la generación o prestación de servicios./Pérdida Imagen institucional/investigaciones por autoridades competentes/</t>
  </si>
  <si>
    <t xml:space="preserve">Incumplimiento de la misión institucional/ Afectación en la generación o prestación de servicios./afectacion imagen institucional/procesos de investigacion/detrimento patrimonial </t>
  </si>
  <si>
    <t>Tips sobre principios y valores del codigo de etica, concientizacion de los valores institucionales. Adaptacion de los procedimientos institucionales a las exigencias del  SGC</t>
  </si>
  <si>
    <t>Documentacion del SGC</t>
  </si>
  <si>
    <t>Documentacion SGC</t>
  </si>
  <si>
    <t>Cero (0) Fallos  ejecutoriados de autoridad Administrativa o judicial sobre Presentar informes sin objetividad y en forma amañada con la intencion de obtener beneficio propio o de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</si>
  <si>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</si>
  <si>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ejecutoriados  contra funcionarios de la Personería que impliquen  Ocultar a la ciudadanía la información  con La intencion de obtener beneficio propio o ajeno</t>
  </si>
  <si>
    <t xml:space="preserve">Jefe de control Interno </t>
  </si>
  <si>
    <t>Ejercer o aceptar Tráfico de influencias, (amiguismo, persona influyente u otra razon) para obtener un beneficio propio o ajeno.</t>
  </si>
  <si>
    <t>Ocultar a la ciudadanía la información considerada pública con la intencion de obtener beneficio propio o ajeno</t>
  </si>
  <si>
    <t xml:space="preserve">No actuar conforme a la normas,manuales,  no cumplir el ódigo de ética </t>
  </si>
  <si>
    <t>Influencia derivada del ejercicio del cargo o funcion , Interés  de favorecer a un tercero  u obtener  un beneficio propio (económico, personal, laboral, familiar  o de otra índole)</t>
  </si>
  <si>
    <t>Incumplimiento de la misión institucional/ Afectación en la generación o prestación de servicios./Pérdida Imagen institucional/investigaciones por autoridades competentes</t>
  </si>
  <si>
    <t>Aplicacion de procedimientos y manuales , sensibilizaciòn. Monitoreo permanente de actividades.</t>
  </si>
  <si>
    <t xml:space="preserve"> Planillas de resgistros, oficios</t>
  </si>
  <si>
    <t xml:space="preserve"> Cero (0) Fallos judiciales o administrativos emitidos contra funcionarios de la Personería que impliquen conductas sobre Ocultar a la ciudadanía la información considerada pública con La intencion de obtener beneficio propio o ajeno</t>
  </si>
  <si>
    <t xml:space="preserve"> Cero (0) Fallos judiciales o administrativos emitidos contra funcionarios de la Personería que impliquen conductas sobre Ejercer o aceptar Tráfico de influencias, (amiguismo, persona influyente u otra razon) para obtener un beneficio propio o ajeno.</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</si>
  <si>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</si>
  <si>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Efectuar Interpretaciones subjetivas de las normas vigentes
para evitar o postergar su aplicación en beneficio propio o de otro</t>
  </si>
  <si>
    <t xml:space="preserve">Dilatar  los procesos disciplinarios  con el propósito de obtener el vencimiento de términos  la caducidad o la 
prescripción del mismo para favorecerse o favorecer a un tercero.
</t>
  </si>
  <si>
    <t>Aprovecharse  intencionalmente  de las deficiencias en el manejo documental y de archivo para favorecerse o favorecer a un tercero</t>
  </si>
  <si>
    <t xml:space="preserve">Incumplimiento de la misión institucional/ Afectación en la generación o prestación de servicios./afectacion imagen institucional/investigaciones por autoridades competentes/
</t>
  </si>
  <si>
    <t>Incumplimiento de la misión institucional/ Afectación en la generación o prestación de servicios./afectacion imagen institucional/investigaciones por autoridades competentes</t>
  </si>
  <si>
    <t>Omitir el deber legal o Realizar actuaciones ilegales dentro del proceso disciplinario con la intención de obtener u otorgar beneficos particulare</t>
  </si>
  <si>
    <t>Omitir el deber legal</t>
  </si>
  <si>
    <t>Mayor 10</t>
  </si>
  <si>
    <t xml:space="preserve">1 Raro </t>
  </si>
  <si>
    <t>Zona de Riesgo Moderada</t>
  </si>
  <si>
    <t>Documentos SGC</t>
  </si>
  <si>
    <t xml:space="preserve"> Cero (0) Fallos judiciales o administrativos emitidos contra funcionarios de la Personería que impliquen conductas sobre  Efectuar Interpretaciones subjetivas de las normas vigentes
para evitar o postergar su aplicación en beneficio propio o de otro</t>
  </si>
  <si>
    <t xml:space="preserve"> Cero (0) Fallos judiciales o administrativos emitidos contra funcionarios de la Personería que impliquen conductas sobre Dilatar  los procesos disciplinarios  con el propósito de obtener el vencimiento de términos  la caducidad o la 
prescripción del mismo para favorecerse o favorecer a un tercero.</t>
  </si>
  <si>
    <t xml:space="preserve"> Cero (0) Fallos judiciales o administrativos emitidos contra funcionarios de la Personería que impliquen conductas sobre Aprovecharse  intencionalmente  de las deficiencias en el manejo documental y de archivo para favorecerse o favorecer a un tercero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</si>
  <si>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</si>
  <si>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Zona de riesgo Baja</t>
  </si>
  <si>
    <t>Concentrar información de determinadas actividades o procesos en una persona con la intencion de obtener un beneficio propio o ajeno</t>
  </si>
  <si>
    <t xml:space="preserve">Zona de Riesgo Baja  </t>
  </si>
  <si>
    <t>Aplicacion de procedimientos y manuales , entrenamiento induccion, capacitacion reinducción   de personal, sensibilizaciòn. Monitoreo peramanente de actividades.</t>
  </si>
  <si>
    <t xml:space="preserve">  Cero (0) Fallos judiciales o administrativos emitidos contra funcionarios de la Personería que impliquen conductas sobre Concentrar información de determinadas actividades o procesos en una persona con la intencion de obtener un beneficio propio o ajeno</t>
  </si>
  <si>
    <t>Cero (0)   Fallos judiciales o administrativos ejecutoriados  contra funcionarios de la Personería que impliquen  Ocultar a la ciudadanía la información  con La intencion de obtener beneficio propio o ajeno</t>
  </si>
  <si>
    <t>Cero (0)  Fallos judiciales o administrativos emitidos contra funcionarios de la Personería que impliquen conductas sobre Ejercer o aceptar Tráfico de influencias, (amiguismo, persona influyenteu otra razon) para obtener un beneficio propio o ajeno.</t>
  </si>
  <si>
    <t xml:space="preserve"> Mala utilización de las claves de acceso
e n  l o s  s i s t e m a s d e
información</t>
  </si>
  <si>
    <t>Desinformación, creación de falsas expectativas, daño de imagen institucional, perdida de credibilidad</t>
  </si>
  <si>
    <t>Ocultar a la ciudadanía la información  considerada publica.</t>
  </si>
  <si>
    <t xml:space="preserve">Inactividad de los medios de comunicación por factores internos y externos. </t>
  </si>
  <si>
    <t>Catastrofico 12</t>
  </si>
  <si>
    <t>Zona de Riesgo Moderada.</t>
  </si>
  <si>
    <t>Se recuerda al personero, a la secretaria General  y a los delegados, en los Comités,  la oportunidad en el envio de las información a publicar</t>
  </si>
  <si>
    <t>Cero (0)  Fallos judiciales o administrativos emitidos contra funcionarios de la Personería que impliquen conductas sobre Alteracion, modificacion o manipulacion de la informacion que se transmite a los usuarios y partes interesadas a travez de los medios que maneja la Entidad.</t>
  </si>
  <si>
    <t>Nro de documentos actualizados en el SGC utilizados en los procesos/Nro de ducumentos utilizados en los procesos*100</t>
  </si>
  <si>
    <t xml:space="preserve"> Manejar en forma  irregular y contrario a la ley la   documentacion  y el archivo de la entidad para obtener beneficio propio o a favor de un tercero</t>
  </si>
  <si>
    <t>Cero (0) Fallos judiciales o administrativos emitidos contra funcionarios de la Personería que impliquen  Manejar en forma  irregular y contrario a la ley la   documentacion  y el archivo de la entidad para obtener beneficio propio o a favor de un tercero</t>
  </si>
  <si>
    <t>Inclusion de los bienes asegurables en las póolizas de aseguramiento de bienes del Municipio</t>
  </si>
  <si>
    <t>Pérdida de bienes</t>
  </si>
  <si>
    <t xml:space="preserve"> Realizar compras o adquisicion de suministros por valores superiores a los del mercado con la intencion de obtener un beneficio para si o para otra persona</t>
  </si>
  <si>
    <t>Incumplimiento de la misión institucional/ Afectación en la generación o prestación de servicios./Pérdida Imagen institucional/investigaciones por autoridades competentes/detrimento patrimonial.</t>
  </si>
  <si>
    <t xml:space="preserve">1  Raro </t>
  </si>
  <si>
    <t>Aplicacion de procedimientos y manuales ,Aplicativo Gestión Transparente,  Secop (publicación de la contratación),  Comité de contratación cumpliendo su función asesora y aplicación del manual de contratación de la Entidad</t>
  </si>
  <si>
    <t>Documentación del SGC</t>
  </si>
  <si>
    <t>Cero (0)  Fallos judiciales o administrativos emitidos contra funcionarios de la Personería que impliquen conductas sobre Usar en forma  indebida jurídicamente  y/o apropiarse   de recursos de la entidad para favorecimiento propio o ajeno.</t>
  </si>
  <si>
    <t>Realizar contratacion contraria a la ley  para planes de capacitaciòn o mejoramiento y expedición de certificación contrarios a la norma, obteniendo beneficio  para si u otra persona</t>
  </si>
  <si>
    <t xml:space="preserve">Incumplimiento de la misión institucional/ Afectación en la generación o prestación de servicios./afectacion imagen institucional/procesos de investigacion detrimento patrimonial </t>
  </si>
  <si>
    <t>MAYOR 10</t>
  </si>
  <si>
    <t>Aplicación de procedimientos y manuales,    capacitación al personal frente al SIGEP</t>
  </si>
  <si>
    <t>Aplicación de procedimientos y manuales,    capacitación al personal frente al SIGEP.</t>
  </si>
  <si>
    <t xml:space="preserve"> Cero (0) fallos judiciales o administrativos ejecutoriados referentes Realizar contratacion contraria a la ley  para planes de capacitaciòn o mejoramiento. Obteniendo beneficio  para si u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</si>
  <si>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</si>
  <si>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</si>
  <si>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No cumplir los requerimientos legales y reglamentarios</t>
  </si>
  <si>
    <t>Perdidas economicas, daños materiales y a la imagen de la Enttidad, pérdida de credibilidad, insatisfacción social</t>
  </si>
  <si>
    <t>Seguimiento periodico a los riesgos</t>
  </si>
  <si>
    <t>Realizar seguimiento periódico a la eficacia de las acciones determinadas</t>
  </si>
  <si>
    <t>Aplicacion de procedimientos y manuales . Monitoreo permanente de actividades.</t>
  </si>
  <si>
    <t>Nro de acciones cerradas en el Plan de mejoramiento/ Nro de acciones identificadas en el plan de mejoramiento*100</t>
  </si>
  <si>
    <t>No actuar conforme a  las normas legales y reglamentarias</t>
  </si>
  <si>
    <t>Extracción intencional, no devolución de los documentos prestados para consulta, falta  de controles en la consulta de documentos</t>
  </si>
  <si>
    <t>Pérdida de la memoria institucional, insatisfacción social, investigaciones, demandas</t>
  </si>
  <si>
    <t xml:space="preserve">Revisión y recuperacion de los documentos prestados con el formato del SGC  guía de afuera  </t>
  </si>
  <si>
    <t>Formato Guia de afera (FGD 08), levantar actas en aquellos eventos que requeiran docuemntos de consultas (actos admiistrativos, consecutivos )</t>
  </si>
  <si>
    <t>Pérdida de información que no se puede recuperar</t>
  </si>
  <si>
    <t>Pérdida de la memoria institucional, demora en los procesos, insatisfacción social, pérdida de credibilidad en la entidad</t>
  </si>
  <si>
    <t>Pérdida de documentos de las unidades Documentales</t>
  </si>
  <si>
    <t>Alteracion, modificacion o manipulacion de la informacion que se transmite a los usuarios y partes interesadas a través de los medios que maneja la Entidad.</t>
  </si>
  <si>
    <t>Utilizacion indebida por expertos informáticos de la informacion publicada en redes.</t>
  </si>
  <si>
    <t xml:space="preserve">Omitir el deber legal </t>
  </si>
  <si>
    <t xml:space="preserve"> Manuales y tips del Código de Etica. Capactitacion constante en temas de atenciòn al ciudadano.</t>
  </si>
  <si>
    <r>
      <t xml:space="preserve">Permite la verificacion del cumplimiento de lo consagrado en los procesos y procedimientos
</t>
    </r>
    <r>
      <rPr>
        <sz val="10"/>
        <color rgb="FFFF0000"/>
        <rFont val="Arial"/>
        <family val="2"/>
      </rPr>
      <t>Durante su aplicación (aproximadamente 5 años) ha sido efectivo para reducir el incumplimiento de las metas</t>
    </r>
  </si>
  <si>
    <t>Controles de riesgos de   corrupción</t>
  </si>
  <si>
    <t>Descripción del riesgo</t>
  </si>
  <si>
    <t>Naturaleza del control</t>
  </si>
  <si>
    <t>Criterios para la evaluación</t>
  </si>
  <si>
    <t>Evaluación</t>
  </si>
  <si>
    <t>Detectivo</t>
  </si>
  <si>
    <t>Criterio  de medición</t>
  </si>
  <si>
    <t>Si</t>
  </si>
  <si>
    <t>No</t>
  </si>
  <si>
    <t>x</t>
  </si>
  <si>
    <t>¿Existen manuales, instructivos o procedi- mientos para el manejo del control?</t>
  </si>
  <si>
    <t>¿Está(n) definido(s) el(los) responsable(s) de la ejecución del control y del seguimiento?</t>
  </si>
  <si>
    <t>Modificar , alterarar  y/o ocultar    la informacion que se encuentra en el sistema de Gestiòn de la Calidad con la intencion de obtener un beneficio propio o ajeno.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</si>
  <si>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</si>
  <si>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</si>
  <si>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</si>
  <si>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</si>
  <si>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</si>
  <si>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Calificación  de  los controles</t>
  </si>
  <si>
    <t>Puntaje a disminuir</t>
  </si>
  <si>
    <t>De 0 a 50</t>
  </si>
  <si>
    <t>De 51 a 75</t>
  </si>
  <si>
    <t>De 76 a 100</t>
  </si>
  <si>
    <t>POLÍTICA ANTITRÁMITE</t>
  </si>
  <si>
    <t>Entidad</t>
  </si>
  <si>
    <t>PERSONERIA DE ITAGUI</t>
  </si>
  <si>
    <t>Proceso</t>
  </si>
  <si>
    <t>PLANEACION INSTITUCIONAL</t>
  </si>
  <si>
    <t xml:space="preserve">Objetivo </t>
  </si>
  <si>
    <t xml:space="preserve">Direccionar la planeación estratégica de la Personería en armonia con su misión. </t>
  </si>
  <si>
    <t>NO APLICA: NO EXISTEN TRAMITES AL INTERIOR DEL PROCESO PLANEACION INSTITUCIONAL</t>
  </si>
  <si>
    <t>RENDICION DE CUENTAS</t>
  </si>
  <si>
    <t xml:space="preserve">PERSONERIA DE ITAGUI </t>
  </si>
  <si>
    <t>PLANEACION  INSTITUCIONAL</t>
  </si>
  <si>
    <t>Direccionar la planeación estratégica de la Personería en armonia con su misión.</t>
  </si>
  <si>
    <t>Desarrollo</t>
  </si>
  <si>
    <t xml:space="preserve">La Personería en cumplimiento a la ley 136 de 1994 rinde informe anualmente al Honorable Concejo de Itagüí, no obstante en aras de dar cumplimiento a uno de sus ejes estratégicos “LA TRANSPARENCIA”, presenta informe de gestión a la comunidad así:
Directa: Informe impreso que se distribuirá a los ciudadanos. 
Virtual: en la página Web Oficial se publica el informe. 
Redes sociales: se hace uso de este medio en donde la comunidad no sólo la regional sino la nacional y de otros  países envían sus comentarios e interactúan. 
Físico: El informe de gestión  se distribuye a la población Itagüiseña.
</t>
  </si>
  <si>
    <t>MEJORA DE LA ATENCION AL CLIENTE</t>
  </si>
  <si>
    <t xml:space="preserve">Ventanilla Única: La  Personería cuenta con una  ventanilla única de radicación en cumplimiento a la Ley 594 del 2000 y el Acuerdo 060 del 2001 del Archivo General de La Nación, el cual  establece la estructura, la unidad de correspondencia que gestiona de manera centralizada y normalizada los servicios de recepción, radicación y distribución de correspondencia,  de tal manera, que estos contribuyan al  desarrollo de  gestión documental y a la conservación de los archivos de gestión como componente   histórico del que hacer de la institución.
Virtual: La Personería cuanta con su Página Web http://www.personeriaitagui.gov.co, en esta se encuentra información relacionada  los servicios que presta en forma gratuita, y sus diferentes planes (Plan Estratégico Institucional, plan de  acción, plan de compras o adquisiciones, Plan Anticorrupción y Atención al Ciudadano, Plan de Auditorías) 
Telefónica: Cuenta con la línea telefónica 376-48-84, direccionada a las diferentes dependencias, en donde se establece  relaciones de respeto ciudadano-funcionario, e igualmente se le informa del portafolio de servicios. 
Presencial: Se cuenta con un grupo de profesionales en Atención al Ciudadano, encargados  de  atender, asesorar y coadyuvar en los diferentes escenarios en que se vean inmersos en temas de las diferentes ramas del  derecho (civil, laboral, penal, administrativo, entre otros), de igual manera se elaboran derechos de petición, acciones de tutelas, desacatos. 
Buzón de QRS: En la sala de atención al público está ubicado el buzón de quejas, reclamos y sugerencias con su respectivo formato, permitiendo al ciudadano de manera instantánea dar a conocer las presuntas irregularidades que se presenten en la atención así como las sugerencias para el mejoramiento continuo del servicio. 
Virtual: Atención al Ciudadano enlace Consulta, Quejas y Reclamos puede formular sus inquietudes enlazada con el correo electrónico info@personeriaitagui.gov.co 
Formación ciudadana: En cumplimiento del Plan Estratégico Institucional, la Personería forma a los ciudadanos en diferentes temas tales como: Mecanismos de participación, Veedurías ciudadanas en los diferentes contextos (servicios Públicos, contratación, espacio público), Derechos Humanos, resolución de conflictos, gobierno escolar, convivencia en familia, entre otros.    Estas capacitaciones  se hacen con el acompañamiento de  profesionales expertos, además con los propios funcionarios de la Personería. 
Mecanismos de participación ciudadana: a los ciudadanos se les facilita el conocimiento y discusión de los ciudadanos sobre temas de interés general de manejo de la Personería Municipal,  ejerciendo la  vigilancia y control a través de las Veedurías Ciudadanas, organizaciones comunitarias, o en forma personal.
Contratación: en los procesos de invitación pública de mínima cuantía se le permite al oferente interactuar en el proceso mediante la etapa de observaciones y aclaraciones.  
</t>
  </si>
  <si>
    <t xml:space="preserve">Cobrar por realizar  acciones en el ejercicio de sus funciones , concusion </t>
  </si>
  <si>
    <t xml:space="preserve">ATENCION AL CIUDADANO </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</si>
  <si>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</si>
  <si>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 xml:space="preserve">NO APLICA: NO EXISTEN TRAMITES AL INTERIOR DEL PROCESO </t>
  </si>
  <si>
    <t>ATENCION AL CIUDADANO</t>
  </si>
  <si>
    <t xml:space="preserve">Cobro por realización del trámite, concusion </t>
  </si>
  <si>
    <t>PROMOCION Y PROTECCION DE LOS DERECHOS HUMANOS COLECTIVOS Y DEL  AMBIENTE</t>
  </si>
  <si>
    <t>Velar por la promoción y defensa de los Derechos Humanos, las garantías fundamentales, los derechos colectivos y del ambiente de la comunidad itagüiseña.</t>
  </si>
  <si>
    <t>PROMOCION Y PROTECCION DE LOS DERECHOS HUMANOS COLECTIVOS Y DEL  AMBIENTE/OBJETIVO/Velar por la promoción y defensa de los Derechos Humanos, las garantías fundamentales, los derechos colectivos y del ambiente de la comunidad itagüiseña.</t>
  </si>
  <si>
    <t xml:space="preserve">CAUSA </t>
  </si>
  <si>
    <t>RIESGO</t>
  </si>
  <si>
    <t>CONSECUENCIA</t>
  </si>
  <si>
    <t>ZONA DEL RIESGO</t>
  </si>
  <si>
    <t>CONTROLES</t>
  </si>
  <si>
    <t>NUEVA EVALUACION/ZONA DEL RIESGO</t>
  </si>
  <si>
    <t>ACCIONES ASOCIADAS AL CONTROL</t>
  </si>
  <si>
    <t xml:space="preserve">MONITOREO Y REVISION </t>
  </si>
  <si>
    <t>INDICADOR</t>
  </si>
  <si>
    <r>
      <t xml:space="preserve">Probabilidad  </t>
    </r>
    <r>
      <rPr>
        <sz val="7"/>
        <color indexed="8"/>
        <rFont val="Arial"/>
        <family val="2"/>
      </rPr>
      <t xml:space="preserve">Posibilidad de ocurrencia </t>
    </r>
  </si>
  <si>
    <r>
      <t xml:space="preserve">Impacto </t>
    </r>
    <r>
      <rPr>
        <sz val="7"/>
        <color indexed="8"/>
        <rFont val="Arial"/>
        <family val="2"/>
      </rPr>
      <t xml:space="preserve">Consecuencia </t>
    </r>
  </si>
  <si>
    <t>PERIODO DE EJECUCION</t>
  </si>
  <si>
    <t>ACCIONES</t>
  </si>
  <si>
    <t>REGISTRO</t>
  </si>
  <si>
    <t xml:space="preserve">FECHA </t>
  </si>
  <si>
    <t>RESPONSABLE</t>
  </si>
  <si>
    <t xml:space="preserve">Cobro por realización del trámite, consusion </t>
  </si>
  <si>
    <t xml:space="preserve">Riesgo de Corrupcion </t>
  </si>
  <si>
    <t xml:space="preserve">Cero (0)    Fallos judiciales o administrativos emitidos contra funcionarios de la Personería que impliquen conductas sobre Cobro por realización del trámite, consusion </t>
  </si>
  <si>
    <t xml:space="preserve">  Cero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</si>
  <si>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Cero (0) Fallos judiciales o administrativos emitidos contra funcionarios de la Personería que impliquen conductas sobre Guardar silencio teniendo conocimiento de la comision de  un hecho ilìcito o ilegal para favorecemiento propio o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</si>
  <si>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</si>
  <si>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MAPA DE RIESGOS CORRUPCION PERSONERIA DE ITAGUI</t>
  </si>
  <si>
    <t>PROCESO:/ TODOS LOS PROCESOS</t>
  </si>
  <si>
    <t>ANALISIS DEL RIESGO</t>
  </si>
  <si>
    <t>VALORACION DEL RIESGO</t>
  </si>
  <si>
    <t>Enero/ abril 2017</t>
  </si>
  <si>
    <t>Mayo 2/2017</t>
  </si>
  <si>
    <t>Tips sobre principios y valores del codigo de etica, concientizacion de los valores institucionales. Adaptacion de los procedimientos institucionales a las exigencias del  SGC.</t>
  </si>
  <si>
    <t>Líder del proceso</t>
  </si>
  <si>
    <t>TODOS LOS PROCESOS</t>
  </si>
  <si>
    <t>NO APLICA: NO EXISTEN TRAMITES AL INTERIOR DE LOS PROCESOS</t>
  </si>
  <si>
    <t xml:space="preserve"> TODOS LOS PROCESOS</t>
  </si>
  <si>
    <t>Ocultar a la ciudadanía la información  con la intencion de obtener beneficio propio o ajeno</t>
  </si>
  <si>
    <t xml:space="preserve"> Transversales ( Todos Los Procesos)</t>
  </si>
  <si>
    <t>Modificar , alterarar  y/o ocultar  la informacion que se encuentra en el sistema de Gestiòn de la Calidad con la intencion de obtener un beneficio propio o ajeno.</t>
  </si>
  <si>
    <t>Concentrar información de determinadas actividades o procesos en una persona con la intencion de obtener un beneficio propioo ajeno</t>
  </si>
  <si>
    <t>Seguimiento a las quejas interpuestas contra los servidores publicos adscritos a la personeria delegada para la vigilancia administrativa por presuntos actos de corrupcion</t>
  </si>
  <si>
    <t xml:space="preserve">Retrasos en la  publicacion de la  informacion </t>
  </si>
  <si>
    <t xml:space="preserve"> </t>
  </si>
  <si>
    <t>cuatrimestral. Abril - agosto --diciembre</t>
  </si>
  <si>
    <t>Retrasos en la adquisición de bienes y servicios</t>
  </si>
  <si>
    <t>MAPA DE RIESGOS      2020</t>
  </si>
  <si>
    <t>Versión: 04</t>
  </si>
  <si>
    <t>Fecha: 19/03/2020</t>
  </si>
  <si>
    <t xml:space="preserve">12. TECNOLOGIA DE LA INFORMACIÓN </t>
  </si>
  <si>
    <t>Fallas Electricas</t>
  </si>
  <si>
    <t>Riesgo Tecnologico</t>
  </si>
  <si>
    <t>Cada Ramal inicialmente diseñado se le han instalado mas equipos produciendo una sobrecarga en cada linea y en las Ups existentes</t>
  </si>
  <si>
    <t>Perdida de Información/Daño de equipo/Posibilidad de Incendio</t>
  </si>
  <si>
    <t>alta</t>
  </si>
  <si>
    <t>Realizar el respectivo mantenimiento semestral de los ramales adecuados en la instalación de los equipos periodicaente para prevenir posibles fallas electricas</t>
  </si>
  <si>
    <t>Atención tardía, inoportuna o no atención de los mantenimientos solicitados</t>
  </si>
  <si>
    <t>Operativo</t>
  </si>
  <si>
    <t>No prestar la debida atencion oportuna a las solicitudes requeridas de mantenimiento preventivo a los equipos de computo</t>
  </si>
  <si>
    <t>Solicitudes/plan de mantenimiento y atenciones</t>
  </si>
  <si>
    <t>En los informes mensuales del ingeniero encargado del área de Sistemas se detallan todas las atenciones. Todas fueron atendidas el mismo día del requerimiento.</t>
  </si>
  <si>
    <t>Desactualizacion de tecnologia computacional</t>
  </si>
  <si>
    <t>tecnologico</t>
  </si>
  <si>
    <t>Los sistemas ofrecen cada dia herramientas mas versatiles que le permite a los usuarios obtener informacion mas rapida y de facil interpretacion</t>
  </si>
  <si>
    <t>3. Entre 76-101</t>
  </si>
  <si>
    <t>Mantener actualizado el informe de obsolecensia de los equipos de computo de la personeria por parte de la persona responsable del mantenimiento, con el fin de garantizar la prestacion de los servicios de la institucion.</t>
  </si>
  <si>
    <t>ANUAL</t>
  </si>
  <si>
    <t>Se tiene el informe de obsolescencia de equipos pero se depende de presupuesto para la modernización.</t>
  </si>
  <si>
    <t>Perdida de información por virus informaticos o error humano</t>
  </si>
  <si>
    <t>Seguridad Digital</t>
  </si>
  <si>
    <t>Se debe tener un antivirus con actualización en linea con la casa matriz con el fin de poder detectar cualquier virus informatico</t>
  </si>
  <si>
    <t>Perdida de Información
Daño en equipos.
Perdidad de tiempo para poder entregar información oportunamente</t>
  </si>
  <si>
    <t>Instalar un antivirus, que permita minimizar el riesgo de perdida de información, tiempo y daños en los diferentes equipos de la Personeria de Itagui.</t>
  </si>
  <si>
    <t>Los registros de evento de los equipos evidenciaron la contención de amenazas de manera correcta.</t>
  </si>
  <si>
    <t>Uso indebido de la información en beneficio propio o de un tercero</t>
  </si>
  <si>
    <t>Suministrar información privada o de reserva de la institución para el beneficio propio o de un tercero</t>
  </si>
  <si>
    <t>Incumplimiento de la misión institucional/ Afectación en la generación o prestación de servicios./afectacion imagen institucional/procesos de investigacion</t>
  </si>
  <si>
    <t>Socializacion mediante campañas y/o cualquier medio de información de los diferentes principios y valores de la institucion</t>
  </si>
  <si>
    <t xml:space="preserve">Se solicito a Gestion de las comunicaciones una (01)socializacon del codigo de integridad y trasparencia de la informacion </t>
  </si>
  <si>
    <t>Desactualizacion de la Web Institucional</t>
  </si>
  <si>
    <t>Afectacion en la prestación del servicio/incumplimiento en la metas y objetivos de la institucion/mala imagen</t>
  </si>
  <si>
    <t>pagina web actualizada/documentos y solicitudes</t>
  </si>
  <si>
    <t>Caídas del sitio web institucional</t>
  </si>
  <si>
    <t>Perdida de conexión de la pagina web lo que no permite interactuar ni visualizar la informacion publicada por le entidad a traves de dicho medio.</t>
  </si>
  <si>
    <t>Dificultad para que el ciudadano pueda interatuar con la entidad y visualizar la informacion publicada en la pagina web.  Deterioro de la imagen institucional</t>
  </si>
  <si>
    <t>Alta</t>
  </si>
  <si>
    <t>Tener software de monitoreo desde los servidores de la personería y hacer un backup diario del sitio.</t>
  </si>
  <si>
    <t>Porcentaje de disponbilidad mensual proporcionado por el proveedor del Hosting</t>
  </si>
  <si>
    <t>Copias de seguridad realizadas diariamente y no hay reportes de fallos por parte del proveedor del hosting</t>
  </si>
  <si>
    <t xml:space="preserve"> No se presentaron fallas electricas y tampoco se presentaron daños en equipo, por lo que no se perdio informacion durante el semestre.</t>
  </si>
  <si>
    <t>OBJETIVO: Garantizar la disponibilidad, integridad, actualización, optimización y la confidencialidad de la información y las tecnologías de la información 
a través de la formulación de lineamientos, políticas y directrices que contribuyan al funcionamiento de los procesos y al cumplimiento de la estrategia institucional</t>
  </si>
  <si>
    <r>
      <rPr>
        <b/>
        <sz val="9"/>
        <rFont val="Arial"/>
        <family val="2"/>
      </rPr>
      <t xml:space="preserve">Enero 01 al 30 de abril  de 2020, </t>
    </r>
    <r>
      <rPr>
        <sz val="9"/>
        <rFont val="Arial"/>
        <family val="2"/>
      </rPr>
      <t xml:space="preserve">en la entidad existe un manual de etica del auditor el cual tiene plena aplicación  y cumplimiento, los preinformes son emtregados a cada uno de los responsables de los procesos auditados para que diriman sobre los mismos y presenten las evidencias si ha habido lugar a una inconsistencia en el proceso auditor para finalmente si se continua con las diferencia, será el comité de coordinación de control interno  el que se encargue de verificar las diferencia, por lo </t>
    </r>
    <r>
      <rPr>
        <b/>
        <sz val="9"/>
        <rFont val="Arial"/>
        <family val="2"/>
      </rPr>
      <t>c</t>
    </r>
    <r>
      <rPr>
        <sz val="9"/>
        <rFont val="Arial"/>
        <family val="2"/>
      </rPr>
      <t xml:space="preserve">ual existen los controles para evitar el riesgo. No se materializo el riesgo.
cambios: 
metodo de lluvias para definir la causa de mayor valor porcentual.
se define los controles.
se cambia en las acciones la palabra etica por codigo de integridad.
se definieron los registros (evidencias) para su control
se define por parte de la delegatura derechos humanos que el seguimiento se haga trimestral.
</t>
    </r>
    <r>
      <rPr>
        <b/>
        <sz val="9"/>
        <rFont val="Arial"/>
        <family val="2"/>
      </rPr>
      <t>30/09/2020,</t>
    </r>
    <r>
      <rPr>
        <sz val="9"/>
        <rFont val="Arial"/>
        <family val="2"/>
      </rPr>
      <t xml:space="preserve"> se implemetó el codigo de integridad,  se hace auditorias  en la entidad, existen comites primarios en los cuales se vislumbra evaluación al desempeño, se solicitó a todos los funcionarios de la personería realizar el curso  virtual de Modelo Integrado de Planeación y Gestión MIPG y el de Integridad, Transparencia y lucha contra la corrupción.  El control fue efectivo puesto que no se visulizó que se ocultara informacion en algun funcionario de la personeria. Evidencia Pagina web de la personeria trasparencia y acceso a la informacion publica. Evidencia de la accion curso virtual y pagina web. No se materializo el riesgo durante el trimestre. No se requiere acciones preventivas. Evidencia carpeta de Comité Primario.
Cambios: 
metodo de lluvias para definir la causa de mayor valor porcentual.
                                                                                                    </t>
    </r>
  </si>
  <si>
    <r>
      <rPr>
        <b/>
        <sz val="9"/>
        <rFont val="Arial"/>
        <family val="2"/>
      </rPr>
      <t>Enero 01 al 30 de abril de 2020,</t>
    </r>
    <r>
      <rPr>
        <sz val="9"/>
        <rFont val="Arial"/>
        <family val="2"/>
      </rPr>
      <t xml:space="preserve"> se le solicitó a los servidores públicos realizar los cursos virtuales de MIPG, y el curso de Integridad, transparencia y Lucha Contra la Corrupción, Las acciones realizadas para el control de riesgos de corrupción han sido: Aplicación de procedimientos y manuales.</t>
    </r>
    <r>
      <rPr>
        <b/>
        <sz val="9"/>
        <rFont val="Arial"/>
        <family val="2"/>
      </rPr>
      <t>No</t>
    </r>
    <r>
      <rPr>
        <sz val="9"/>
        <rFont val="Arial"/>
        <family val="2"/>
      </rPr>
      <t xml:space="preserve"> se materializo el riesgo.
cambios: 
metodo de lluvias para definir la causa de mayor valor porcentual.
se define en los controles el codigo de integridad y se debe eliminar</t>
    </r>
    <r>
      <rPr>
        <sz val="9"/>
        <color rgb="FFFF0000"/>
        <rFont val="Arial"/>
        <family val="2"/>
      </rPr>
      <t xml:space="preserve"> ideario etico</t>
    </r>
    <r>
      <rPr>
        <sz val="9"/>
        <rFont val="Arial"/>
        <family val="2"/>
      </rPr>
      <t xml:space="preserve">
se cambia en las acciones la palabra etica por codigo de integridad.
se definieron los registros (evidencias) para su control
se define por parte de la delegatura derechos humanos que el seguimiento se haga trimestral.
</t>
    </r>
    <r>
      <rPr>
        <b/>
        <sz val="9"/>
        <rFont val="Arial"/>
        <family val="2"/>
      </rPr>
      <t xml:space="preserve">30/09/2020 </t>
    </r>
    <r>
      <rPr>
        <sz val="9"/>
        <rFont val="Arial"/>
        <family val="2"/>
      </rPr>
      <t xml:space="preserve">No se materializó el riesgo. A todos los servidores públicos de la Personería se les indicó que realizaran el curso virtual de MIPG, y el curso de Código de Integridad, transparencia y lucha contra la corrupción. Las actuaciones para el control de riesgos de corrupción se encaminan a la aplicabilidad de procedimientos y manuales
</t>
    </r>
  </si>
  <si>
    <r>
      <t xml:space="preserve">10/07/2020. Del 1 de enero al 30 de abril se realizo sensibilizacion del codigo de integridad. Se realizo curso virtual de mipg y se asistio a la capacitacion de la norma ISO 9001-2015. Estos controles pueden evidenciar su eficacia.
No se materializó el riesgo.
Cambios que se deben solicitar ante el comite de gestion y desempñeo:
metodo de lluvias para definir la causa de mayor valor porcentual.
se define en los controles el codigo de integridad y se debe eliminar ideario etico
se cambia en las acciones la palabra etica por codigo de integridad.
se definieron los registros (evidencias) para su control y sedebe eliminar </t>
    </r>
    <r>
      <rPr>
        <sz val="9"/>
        <color rgb="FFFF0000"/>
        <rFont val="Arial"/>
        <family val="2"/>
      </rPr>
      <t xml:space="preserve"> Documentacion SGC</t>
    </r>
    <r>
      <rPr>
        <sz val="9"/>
        <color theme="1"/>
        <rFont val="Arial"/>
        <family val="2"/>
      </rPr>
      <t xml:space="preserve">
se define por parte de la delegatura derechos humanos que el seguimiento se haga trimestral.
30/09/2020 Los servidores de la Personería asisten a  sensibilizacion del código de integridad. Se realiza curso virtual de mipg y se asistencia a la capacitacion de la norma ISO 9001-2015. Estos controles pueden evidenciar su eficacia.
No se materializó el riesgo</t>
    </r>
  </si>
  <si>
    <r>
      <rPr>
        <b/>
        <sz val="11"/>
        <rFont val="Arial"/>
        <family val="2"/>
      </rPr>
      <t xml:space="preserve">01 de enero al 30 de marzo de 2020.  </t>
    </r>
    <r>
      <rPr>
        <sz val="11"/>
        <rFont val="Arial"/>
        <family val="2"/>
      </rPr>
      <t xml:space="preserve">Una vez revisado y analizado este riesgo, se evidencia que no se materializó, el Personero revisa aleatoriamente las respuestas de las PQRSDF y determina su concordancia. en el mes de enero se recibieron 78 solicitudes para un 90% respondidas  y el restante estaban dentro de  términos o eran seguimientos.  en febrero se recibieron 99 solicitudes para un  90%  respondidas y el restante estaban dentro de  términos o eran seguimientos. en marzo se recibieron 66 solicitudes para un 85% respondidas y el restante estaban dentro de  términos o eran seguimientos.
</t>
    </r>
    <r>
      <rPr>
        <b/>
        <sz val="11"/>
        <rFont val="Arial"/>
        <family val="2"/>
      </rPr>
      <t xml:space="preserve">01 de abril al 30 de junio de 2020. </t>
    </r>
    <r>
      <rPr>
        <sz val="11"/>
        <rFont val="Arial"/>
        <family val="2"/>
      </rPr>
      <t xml:space="preserve">Una vez revisado y analizado este riesgo, se evidencia que no se materializó, el personero revisa aleatoriamente las respuestas  de las PQRD y  determina la concordancia, para el mes de abril ingresaron 20 solicitudes  para un 90% respondidas  y el restante estaban dentro de  términos o eran seguimientos.  en el mes de mayo se recibieron 48 solicitudes para un  95%  respondidas y el restante estaban dentro de  términos o eran seguimientos. en el mes de junio se recibieron 57 solicitudes para un 90% respondidas y el restante estaban dentro de  términos o eran seguimientos. Para este segundo trimestre debido a la emergencia sanitaria Covid, se redujo el flujo de solicitudes. 
</t>
    </r>
    <r>
      <rPr>
        <b/>
        <sz val="11"/>
        <rFont val="Arial"/>
        <family val="2"/>
      </rPr>
      <t>Julio a septiembre de 2020</t>
    </r>
    <r>
      <rPr>
        <sz val="11"/>
        <rFont val="Arial"/>
        <family val="2"/>
      </rPr>
      <t xml:space="preserve">. Una vez revisado y analizado este riesgo, se evidencia que no se materializó, el personero revisa aleatoriamente las respuestas  de las PQRD y  determina la concordancia, para el mes de julio ingresaron 55  solicitudes  para un 90% respondidas  y el restante estaban dentro de  términos o eran seguimientos.  en el mes de agosto se recibieron 56 solicitudes para un  95%  respondidas y el restante estaban dentro de  términos o eran seguimientos. en el mes de junio se recibieron 76 solicitudes para un 90% respondidas y el restante estaban dentro de  términos o eran seguimientos. Para este segundo trimestre debido a la emergencia sanitaria Covid, se redujo el flujo de solicitudes. 
</t>
    </r>
  </si>
  <si>
    <r>
      <rPr>
        <b/>
        <sz val="11"/>
        <rFont val="Arial"/>
        <family val="2"/>
      </rPr>
      <t>Enero a marzo:</t>
    </r>
    <r>
      <rPr>
        <sz val="11"/>
        <rFont val="Arial"/>
        <family val="2"/>
      </rPr>
      <t xml:space="preserve">
Para el mes de enero se presento el 96,7 % de satisfacción sobre 83 usuarios encuestados, para el mes de febrero se presento el 99% de satisfacción sobre 127 usuarios encuestados y para el mes de marzo se presento un 96% de satisfaccion sobre 83 usuarios encuestados; por lo tanto este riesgo no se materializo ya que se cumplio con la meta propuesta.
</t>
    </r>
    <r>
      <rPr>
        <b/>
        <sz val="11"/>
        <rFont val="Arial"/>
        <family val="2"/>
      </rPr>
      <t xml:space="preserve">Abril a Junio de 2020.  </t>
    </r>
    <r>
      <rPr>
        <sz val="11"/>
        <rFont val="Arial"/>
        <family val="2"/>
      </rPr>
      <t xml:space="preserve">Para el mes de abril se presento el 100% de satisfacción. Para el mes de mayo se presento el 100% de satisfacción. Para el mes de junio se presento el 100% de satisfacción. por lo tanto este riesgo no se ha materializado ya que se cumplió la meta propuesta para el segundo trimestre. </t>
    </r>
    <r>
      <rPr>
        <b/>
        <sz val="11"/>
        <rFont val="Arial"/>
        <family val="2"/>
      </rPr>
      <t xml:space="preserve">
Julio a Septiembre de 2020.  
</t>
    </r>
  </si>
  <si>
    <r>
      <rPr>
        <b/>
        <sz val="11"/>
        <rFont val="Arial"/>
        <family val="2"/>
      </rPr>
      <t xml:space="preserve">01/01/2020 - 31/03/2020 </t>
    </r>
    <r>
      <rPr>
        <sz val="11"/>
        <rFont val="Arial"/>
        <family val="2"/>
      </rPr>
      <t xml:space="preserve"> Debido a la emergencia sanitaria y a que las instituciones educativas están en actividades escolares de manera virtual. no se han  recibido solicitudes presentadas por estudiantes ni profesores para apoyo de la entidad para mediar situaciones de convivencia escolar.  no se materializo el riesgo 
</t>
    </r>
    <r>
      <rPr>
        <b/>
        <sz val="11"/>
        <rFont val="Arial"/>
        <family val="2"/>
      </rPr>
      <t>01/04/2020 - 30/06/2020</t>
    </r>
    <r>
      <rPr>
        <sz val="11"/>
        <rFont val="Arial"/>
        <family val="2"/>
      </rPr>
      <t xml:space="preserve"> Debido a la emergencia sanitaria y a que las instituciones educativas están en actividades escolares de manera virtual. no se han  recibido solicitudes presentadas por estudiantes ni profesores para apoyo de la entidad para mediar situaciones de convivencia escolar.  no se materializo el riesgo.
</t>
    </r>
    <r>
      <rPr>
        <b/>
        <sz val="11"/>
        <rFont val="Arial"/>
        <family val="2"/>
      </rPr>
      <t>JULIO A SEPTIEMBRE DE 2020</t>
    </r>
    <r>
      <rPr>
        <sz val="11"/>
        <rFont val="Arial"/>
        <family val="2"/>
      </rPr>
      <t xml:space="preserve"> Debido a la emergencia sanitaria y a que las instituciones educativas están en actividades escolares de manera virtual. no se han  recibido solicitudes presentadas por estudiantes ni profesores para apoyo de la entidad para mediar situaciones de convivencia escolar.  no se materializo el riesgo</t>
    </r>
  </si>
  <si>
    <r>
      <rPr>
        <b/>
        <sz val="11"/>
        <color rgb="FF222222"/>
        <rFont val="Arial"/>
        <family val="2"/>
      </rPr>
      <t>01/01/2020 - 31/03/2020</t>
    </r>
    <r>
      <rPr>
        <sz val="11"/>
        <color rgb="FF222222"/>
        <rFont val="Arial"/>
        <family val="2"/>
      </rPr>
      <t xml:space="preserve"> Debido a la emergencia sanitaria y a que las instituciones educativas están en actividades escolares de manera virtual. no se han  presentado dificultades de convivencia escolar.  no se materializo el riesgo 
</t>
    </r>
    <r>
      <rPr>
        <b/>
        <sz val="11"/>
        <color rgb="FF222222"/>
        <rFont val="Arial"/>
        <family val="2"/>
      </rPr>
      <t>01/04/2020 - 30/06/2020</t>
    </r>
    <r>
      <rPr>
        <sz val="11"/>
        <color rgb="FF222222"/>
        <rFont val="Arial"/>
        <family val="2"/>
      </rPr>
      <t xml:space="preserve"> Debido a la emergencia sanitaria y a que las instituciones educativas están en actividades escolares de manera virtual. no se han  presentado dificultades de convivencia escolar.  no se materializo el riesgo. 
</t>
    </r>
    <r>
      <rPr>
        <b/>
        <sz val="11"/>
        <color rgb="FF222222"/>
        <rFont val="Arial"/>
        <family val="2"/>
      </rPr>
      <t xml:space="preserve">JULIO A SEPTIEMBRE DE 2020 </t>
    </r>
    <r>
      <rPr>
        <sz val="11"/>
        <color rgb="FF222222"/>
        <rFont val="Arial"/>
        <family val="2"/>
      </rPr>
      <t xml:space="preserve"> Debido a la emergencia sanitaria y a que las instituciones educativas están en actividades escolares de manera virtual. no se han  presentado dificultades de convivencia escolar.  no se materializo el riesgo.</t>
    </r>
  </si>
  <si>
    <r>
      <rPr>
        <b/>
        <sz val="10"/>
        <rFont val="Arial"/>
        <family val="2"/>
      </rPr>
      <t>Enero 01 al 30 de abril de 2020</t>
    </r>
    <r>
      <rPr>
        <sz val="10"/>
        <rFont val="Arial"/>
        <family val="2"/>
      </rPr>
      <t xml:space="preserve">, se implemeto el codigo de identidad,  se hace auditorias  en la entidad, existen comites primarios, se solicitó a todos los funcionarios de la personería realizar el curso  virtual de Modelo Integrado de Planeación y Gestión MIPG y el de Integridad, Transparencia y lucha contra la corrupción.  
</t>
    </r>
    <r>
      <rPr>
        <b/>
        <sz val="10"/>
        <rFont val="Arial"/>
        <family val="2"/>
      </rPr>
      <t>Mayo a Agosto de 2020.</t>
    </r>
    <r>
      <rPr>
        <sz val="10"/>
        <rFont val="Arial"/>
        <family val="2"/>
      </rPr>
      <t xml:space="preserve"> La oficina de contro interno realizó el seguimiento a este riesgo y  no se ha materializado .  </t>
    </r>
  </si>
  <si>
    <r>
      <rPr>
        <b/>
        <sz val="10"/>
        <rFont val="Arial"/>
        <family val="2"/>
      </rPr>
      <t>Enero 01 al 30 de abril de 2020,</t>
    </r>
    <r>
      <rPr>
        <sz val="10"/>
        <rFont val="Arial"/>
        <family val="2"/>
      </rPr>
      <t xml:space="preserve"> 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 xml:space="preserve">Mayo a Agosto de 2020. </t>
    </r>
    <r>
      <rPr>
        <sz val="10"/>
        <rFont val="Arial"/>
        <family val="2"/>
      </rPr>
      <t xml:space="preserve">La oficina de contro interno realizó el seguimiento a este riesgo y  no se ha materializado .  </t>
    </r>
  </si>
  <si>
    <r>
      <t xml:space="preserve">Durante el primer  y segundo trimestre del año 2020,  se han actualizado un total de …..Asi: Pendiente informacion solicitada a Gestion de las comunicaciones.
</t>
    </r>
    <r>
      <rPr>
        <b/>
        <sz val="11"/>
        <rFont val="Arial"/>
        <family val="2"/>
      </rPr>
      <t>Mayo a Agosto de 2020.</t>
    </r>
    <r>
      <rPr>
        <sz val="11"/>
        <rFont val="Arial"/>
        <family val="2"/>
      </rPr>
      <t xml:space="preserve"> La oficina de contro interno realizó el seguimiento a este riesgo y  no se ha materializado .  </t>
    </r>
  </si>
  <si>
    <r>
      <rPr>
        <b/>
        <sz val="10"/>
        <rFont val="Arial"/>
        <family val="2"/>
      </rPr>
      <t>Enero 01 al 30 de abril de 2020,</t>
    </r>
    <r>
      <rPr>
        <sz val="10"/>
        <rFont val="Arial"/>
        <family val="2"/>
      </rPr>
      <t xml:space="preserve"> 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</si>
  <si>
    <r>
      <rPr>
        <b/>
        <sz val="10"/>
        <rFont val="Arial"/>
        <family val="2"/>
      </rPr>
      <t>Enero 01 al 30 de abril de 2020,</t>
    </r>
    <r>
      <rPr>
        <sz val="10"/>
        <rFont val="Arial"/>
        <family val="2"/>
      </rPr>
      <t xml:space="preserve"> 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</si>
  <si>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emtregados a cada uno de los responsables de los procesos auditados para que diriman sobre los mismos y presenten las evidencias si ha habido lugar a una inconsistencia en el proceso auditor para finalmente si se continua con las diferencia, será el comité de coordinación de control interno  el que se encargue de verificar las diferencia, por lo </t>
    </r>
    <r>
      <rPr>
        <b/>
        <sz val="10"/>
        <rFont val="Arial"/>
        <family val="2"/>
      </rPr>
      <t>c</t>
    </r>
    <r>
      <rPr>
        <sz val="10"/>
        <rFont val="Arial"/>
        <family val="2"/>
      </rPr>
      <t xml:space="preserve">ual existen los controles para evitar el riesgo.
</t>
    </r>
    <r>
      <rPr>
        <b/>
        <sz val="10"/>
        <rFont val="Arial"/>
        <family val="2"/>
      </rPr>
      <t xml:space="preserve">Mayo a Agosto de 2020. </t>
    </r>
    <r>
      <rPr>
        <sz val="10"/>
        <rFont val="Arial"/>
        <family val="2"/>
      </rPr>
      <t xml:space="preserve">La oficina de contro interno realizó el seguimiento a este riesgo y  no se ha materializado .  </t>
    </r>
  </si>
  <si>
    <r>
      <t>Después de analizado el presente riesgo y hacerle seguimiento a su evaluación se deja como evidencia que su valoración quedó en una zona de riesgo baja, por lo tanto, se concluye lo siguiente: Para el período comprendido entre</t>
    </r>
    <r>
      <rPr>
        <b/>
        <sz val="10"/>
        <color rgb="FF000000"/>
        <rFont val="Arial"/>
        <family val="2"/>
      </rPr>
      <t xml:space="preserve"> 01/01/2020 al 31/03/2020 </t>
    </r>
    <r>
      <rPr>
        <sz val="10"/>
        <color rgb="FF000000"/>
        <rFont val="Arial"/>
        <family val="2"/>
      </rPr>
      <t xml:space="preserve">todas las piezas gráficas, así como los textos para publicar por los diferentes canales de comunicación con que cuenta la entidad (Redes sociales, sitio web, correos electrónicos, boletines entre otros) son analizados, revisados y aprobados previamente por el Personero municipal, es por esto por lo que se determinó que no se evidencia materialización del riesgo. Indicador: Nro de publicaciones erróneas/Nro de publicaciones realizadas*100= 0/86=0 (Cero)
Después de analizado el presente riesgo y hacerle seguimiento a su evaluación se deja como evidencia que su valoración quedó en una zona de riesgo baja, por lo tanto, se concluye lo siguiente: Para el período comprendido entre </t>
    </r>
    <r>
      <rPr>
        <b/>
        <sz val="10"/>
        <color rgb="FF000000"/>
        <rFont val="Arial"/>
        <family val="2"/>
      </rPr>
      <t>01/04/2020 al 30/06/2020</t>
    </r>
    <r>
      <rPr>
        <sz val="10"/>
        <color rgb="FF000000"/>
        <rFont val="Arial"/>
        <family val="2"/>
      </rPr>
      <t xml:space="preserve"> todas las piezas gráficas, así como los textos para publicar por los diferentes canales de comunicación con que cuenta la entidad (Redes sociales, sitio web, correos electrónicos, boletines entre otros) son analizados, revisados y aprobados previamente por el Personero municipal, es por esto por lo que se determinó que no se evidencia materialización del riesgo. Indicador: Nro de publicaciones erróneas/Nro de publicaciones realizadas*100= 0/160=0 (Cero)  
</t>
    </r>
    <r>
      <rPr>
        <b/>
        <sz val="11"/>
        <color rgb="FF000000"/>
        <rFont val="Arial"/>
        <family val="2"/>
      </rPr>
      <t>01/07/2020 al 30/09/2020</t>
    </r>
    <r>
      <rPr>
        <sz val="10"/>
        <color rgb="FF000000"/>
        <rFont val="Arial"/>
        <family val="2"/>
      </rPr>
      <t xml:space="preserve"> todas las piezas gráficas, así como los textos para publicar por los diferentes canales de comunicación con que cuenta la entidad (Redes sociales, sitio web, correos electrónicos, boletines entre otros) son analizados, revisados y aprobados previamente por el Personero municipal y su personal de apoyo para lo cual se creo un grupo de Whatsapp en el cual queda el registro de las piezas a publicas y de las aprobacion de las mismas. Se determinó que no se evidencia materialización del riesgo. Indicador: Nro de publicaciones erróneas/Nro de publicaciones realizadas*100= 0/137=0 (Cero)
</t>
    </r>
  </si>
  <si>
    <r>
      <t xml:space="preserve">Después de analizado el presente riesgo y hacerle seguimiento a su evaluación se deja como evidencia que su valoración quedó en una zona de riesgo moderado, por lo tanto, se concluye lo siguiente: Para el período comprendido entre el </t>
    </r>
    <r>
      <rPr>
        <b/>
        <sz val="10"/>
        <color theme="1"/>
        <rFont val="Arial"/>
        <family val="2"/>
      </rPr>
      <t>01/01/2020 al 31/03/2020</t>
    </r>
    <r>
      <rPr>
        <sz val="10"/>
        <color theme="1"/>
        <rFont val="Arial"/>
        <family val="2"/>
      </rPr>
      <t>. Entre el Personero como líder del proceso de comunicaciones y el comunicador, siempre se analiza el canal para publicar, los horarios y el tipo de información que se va a publicar. Una vez revisado este indicador se determinó que NO se evidencia materialización del riesgo. Indicador: Nº de publicaciones oportunas/Nº de publicaciones realizadas X 100= 86/86=100%     En el primer trimestre del 2020 se realizaron 86 publicaciones
Después de analizado el presente riesgo y hacerle seguimiento a su evaluación se deja como evidencia que su valoración quedó en una zona de riesgo moderado, por lo tanto, se concluye lo siguiente: Para el período comprendido entre el</t>
    </r>
    <r>
      <rPr>
        <b/>
        <sz val="10"/>
        <color theme="1"/>
        <rFont val="Arial"/>
        <family val="2"/>
      </rPr>
      <t xml:space="preserve"> 01/04/2020 al 30/06/2020. </t>
    </r>
    <r>
      <rPr>
        <sz val="10"/>
        <color theme="1"/>
        <rFont val="Arial"/>
        <family val="2"/>
      </rPr>
      <t xml:space="preserve">Entre el Personero como líder del proceso de comunicaciones y el comunicador, siempre se analiza el canal para publicar, los horarios y el tipo de información que se va a publicar. Una vez revisado este indicador se determinó que NO se evidencia materialización del riesgo. Indicador: Nº de publicaciones oportunas/Nº de publicaciones realizadas X 100= 160/160=100%     En el segundo trimestre del 2020 se realizaron 160 publicaciones.
</t>
    </r>
    <r>
      <rPr>
        <b/>
        <sz val="10"/>
        <color theme="1"/>
        <rFont val="Arial"/>
        <family val="2"/>
      </rPr>
      <t>01/07/2020 al 30/09/2020.</t>
    </r>
    <r>
      <rPr>
        <sz val="10"/>
        <color theme="1"/>
        <rFont val="Arial"/>
        <family val="2"/>
      </rPr>
      <t xml:space="preserve"> Entre el Personero como líder del proceso de comunicaciones, el comunicador y asesores, siempre se analiza el canal para publicar, los horarios y el tipo de información que se va a publicar. Una vez revisado este indicador se determinó que NO se evidencia materialización del riesgo. Indicador: Nº de publicaciones oportunas/Nº de publicaciones realizadas X 100= 137/137=100%     En el tercer trimestre del 2020 se realizaron 137 publicaciones.</t>
    </r>
  </si>
  <si>
    <r>
      <rPr>
        <b/>
        <sz val="11"/>
        <rFont val="Arial"/>
        <family val="2"/>
      </rPr>
      <t>Enero a marzo de 2020:</t>
    </r>
    <r>
      <rPr>
        <sz val="11"/>
        <rFont val="Arial"/>
        <family val="2"/>
      </rPr>
      <t xml:space="preserve">
En este trimestre una vez revisado el plan de adquisiciones este riesgo no alcanzo la meta, ya que se ha ejecutado un 70,83% del plan, debido a que en el mes de enero a febrero hubo una novedad y fue la renuncia del personero, por lo que despues de haber enviado comunicaciones al concejo para su reemplazo no se obtuvo respuesta alguna para el nombramiento de una persona en su reemplazo y asi poder cumplir con el plan a cabalidad.  
</t>
    </r>
    <r>
      <rPr>
        <b/>
        <sz val="11"/>
        <rFont val="Arial"/>
        <family val="2"/>
      </rPr>
      <t xml:space="preserve">Abril a junio de 2020:
</t>
    </r>
    <r>
      <rPr>
        <sz val="11"/>
        <rFont val="Arial"/>
        <family val="2"/>
      </rPr>
      <t xml:space="preserve">Por situaciones relacionadas con la contingencia ocasionada por el covid-19,  se hizo, en vez de la adquisición de insumos de aseo, papelería y cafetería, la adquisición de insumos de bioseguridad.  De la contratación planificada, no se ha realizado el contrato de correo. 
</t>
    </r>
    <r>
      <rPr>
        <b/>
        <sz val="11"/>
        <rFont val="Arial"/>
        <family val="2"/>
      </rPr>
      <t xml:space="preserve">Junio a Septiembre de 2020: </t>
    </r>
    <r>
      <rPr>
        <sz val="11"/>
        <rFont val="Arial"/>
        <family val="2"/>
      </rPr>
      <t xml:space="preserve">
Durante el tercer trimestre se suscribieron 5 contratos.  No se ha presentado retrazos en las actividades por consecuencia de demoras en la contratación.  El contrato de insumos de aseo, cafetería y papelería se tiene programado realizar en el último trimestre del año 2020, Es importante anotar que se estaba en la virtualidad, el gasto de los insumos disminuyó, no siendo estrictamente necesario realizar la compra de insumos de pepelería. aseo y cafetería; además que muchos de estos productos son perecederos.
</t>
    </r>
  </si>
  <si>
    <t>daño de equipos tecnológicos</t>
  </si>
  <si>
    <t>perdida de equipo por deterioros locativos, oleadas invernales e imprevistos.</t>
  </si>
  <si>
    <r>
      <t>Humedades.
Inundaciones.
"</t>
    </r>
    <r>
      <rPr>
        <b/>
        <sz val="11"/>
        <rFont val="Arial"/>
        <family val="2"/>
      </rPr>
      <t>Filtraciones de agua"</t>
    </r>
    <r>
      <rPr>
        <sz val="11"/>
        <rFont val="Arial"/>
        <family val="2"/>
      </rPr>
      <t xml:space="preserve">.
Derrame de liquido.
</t>
    </r>
  </si>
  <si>
    <t xml:space="preserve">Perdida de equipo.
</t>
  </si>
  <si>
    <t>Verificar las instalaciones locativas</t>
  </si>
  <si>
    <t>Revisar periodicamente las instalaciones de la entidad.</t>
  </si>
  <si>
    <t>Registro Fotográfico.
Reporte de daños</t>
  </si>
  <si>
    <t>Personero.
Secretaría General</t>
  </si>
  <si>
    <t>No., equipos afectados/No. Equipos existentes</t>
  </si>
  <si>
    <r>
      <rPr>
        <b/>
        <sz val="11"/>
        <rFont val="Arial"/>
        <family val="2"/>
      </rPr>
      <t xml:space="preserve">"Cableado Electrico sobrecargado de Equipos".
</t>
    </r>
    <r>
      <rPr>
        <sz val="11"/>
        <rFont val="Arial"/>
        <family val="2"/>
      </rPr>
      <t xml:space="preserve">
Caida de la energia por falla de la planta
Descarga Eléctrica</t>
    </r>
  </si>
  <si>
    <t>Revisar periodicamente los cableados instalados para cada equipo</t>
  </si>
  <si>
    <r>
      <t xml:space="preserve">No Realizar las solicitudes a tiempo.
</t>
    </r>
    <r>
      <rPr>
        <b/>
        <sz val="11"/>
        <rFont val="Arial"/>
        <family val="2"/>
      </rPr>
      <t xml:space="preserve">No Atender oportunamente los requerimientos y/o solicitudes.
</t>
    </r>
    <r>
      <rPr>
        <sz val="11"/>
        <rFont val="Arial"/>
        <family val="2"/>
      </rPr>
      <t xml:space="preserve">
No hacer y/o atender las solicitudes de mantenimiento. 
</t>
    </r>
  </si>
  <si>
    <t>Daños y/o perdida de equipos</t>
  </si>
  <si>
    <t>Ejecutar cronograma o plan de mantenimiento periodico de equipos</t>
  </si>
  <si>
    <t>Realizar las solicitudes de mantenimiento oportunamente</t>
  </si>
  <si>
    <t>No.de solicitudes oportunas de mantenimiento/No., de solicitudes de mantenimiento atendidas *100</t>
  </si>
  <si>
    <r>
      <rPr>
        <b/>
        <sz val="11"/>
        <rFont val="Arial"/>
        <family val="2"/>
      </rPr>
      <t>"Obsolescensia del Software y hardware".</t>
    </r>
    <r>
      <rPr>
        <sz val="11"/>
        <rFont val="Arial"/>
        <family val="2"/>
      </rPr>
      <t xml:space="preserve">
Falta de actualizaciones de licencias.
Falta de presupuesto para las actualizaciones
</t>
    </r>
  </si>
  <si>
    <t xml:space="preserve">Inoportunidad en la prestacion de los servicios tecnologicos.
Desactualizacion en la operatividad para garantizar sistemas eficientes de informacion.
Afectacion de la imagen institucional.
Falta de personal con las herramientas necesarias para ejecutar su labor.
</t>
  </si>
  <si>
    <t>Actualizar equipos de computo y de comunicaciones para ofrecer un mejor servicio a la comunidad.</t>
  </si>
  <si>
    <t>Correos institucionales, Politica de Administraciónn de Riesgos -Guia Administración del Riesgo.</t>
  </si>
  <si>
    <t>(No. De activos actualizados/ Numero de activos existentes)*100</t>
  </si>
  <si>
    <r>
      <t xml:space="preserve">
Desactualizacion de licencias del antivirus.
Desactualización en el servidor.
"</t>
    </r>
    <r>
      <rPr>
        <b/>
        <sz val="11"/>
        <rFont val="Arial"/>
        <family val="2"/>
      </rPr>
      <t xml:space="preserve">Falta de manteniminto UPS".
</t>
    </r>
    <r>
      <rPr>
        <sz val="11"/>
        <rFont val="Arial"/>
        <family val="2"/>
      </rPr>
      <t xml:space="preserve">
</t>
    </r>
  </si>
  <si>
    <t>Asumir el Riesgo</t>
  </si>
  <si>
    <t>Revisar periodicamente las UPS</t>
  </si>
  <si>
    <t>No de Actualizaciones de licencias del antivirus.
No.de actualizaciones al servidor.
No. De mantenimientos a la UPS</t>
  </si>
  <si>
    <t xml:space="preserve">Interés  de favorecer a un tercero  u obtener  un beneficio propio (económico, personal, laboral, familiar  o de otra índole).
</t>
  </si>
  <si>
    <t xml:space="preserve">Codigo de integridad de la Personeria. </t>
  </si>
  <si>
    <t>Socializar el codigo de integridad</t>
  </si>
  <si>
    <t>No de socializaciones del codigo de integridad.</t>
  </si>
  <si>
    <t>Pagina web de la institucion desactualizada en cuanto a los requerimientos de la ley de trasparencia</t>
  </si>
  <si>
    <r>
      <t xml:space="preserve">Seguimiento inoportuno a la pagina web de la Institución en cuanto a los productos y servicios exigidos por ley
</t>
    </r>
    <r>
      <rPr>
        <b/>
        <sz val="11"/>
        <rFont val="Arial"/>
        <family val="2"/>
      </rPr>
      <t>D</t>
    </r>
    <r>
      <rPr>
        <sz val="11"/>
        <rFont val="Arial"/>
        <family val="2"/>
      </rPr>
      <t>esconocimiento de la ley de trasparencia y sus requisitos.</t>
    </r>
    <r>
      <rPr>
        <b/>
        <sz val="11"/>
        <rFont val="Arial"/>
        <family val="2"/>
      </rPr>
      <t xml:space="preserve">
</t>
    </r>
    <r>
      <rPr>
        <sz val="11"/>
        <rFont val="Arial"/>
        <family val="2"/>
      </rPr>
      <t xml:space="preserve">
</t>
    </r>
    <r>
      <rPr>
        <b/>
        <sz val="11"/>
        <rFont val="Arial"/>
        <family val="2"/>
      </rPr>
      <t>Falta de los insumos y herramientas necesarios para las actualizaciones</t>
    </r>
    <r>
      <rPr>
        <sz val="11"/>
        <rFont val="Arial"/>
        <family val="2"/>
      </rPr>
      <t xml:space="preserve">
</t>
    </r>
  </si>
  <si>
    <t>Mantener actualizada la pagina trimestralmente de acuerdo a las politicas de seguimiento del sistema de gestion de calidad y MIPG</t>
  </si>
  <si>
    <t xml:space="preserve">Solicitar  Periodicmente los insumos requeridos para la actualizacion de la web de la entidad.  </t>
  </si>
  <si>
    <t>Numero de publicaciones realizadas /numero de publicaciones solicitadas*100</t>
  </si>
  <si>
    <r>
      <rPr>
        <b/>
        <sz val="11"/>
        <rFont val="Arial"/>
        <family val="2"/>
      </rPr>
      <t>Fallas y/o problemas con el Proveedor del Hosting.</t>
    </r>
    <r>
      <rPr>
        <sz val="11"/>
        <rFont val="Arial"/>
        <family val="2"/>
      </rPr>
      <t xml:space="preserve">
Picos de traficos.
Fallas de Seguridad</t>
    </r>
  </si>
  <si>
    <t>Contar con el proveedor que pueda solucionar y estabilizar el servidor en cualquier momento.
Monitoreo contante diario y copias de seguridad de sitio diarias.</t>
  </si>
  <si>
    <t>Registros de disponibilidad con el proveedor del hosting.
Registros de Monitoreo y copias de seguridad</t>
  </si>
  <si>
    <t xml:space="preserve">Tecnologico </t>
  </si>
  <si>
    <t>Ha permitido la reduccion de riesgos en su tiempo de aplicación (6 meses)</t>
  </si>
  <si>
    <t>No. De fallas Eléctricas presentadas en el periodo/ # de equipos dañados/ perdida de información/incendios debidos a la fallas electricas</t>
  </si>
  <si>
    <t xml:space="preserve">Semestral </t>
  </si>
  <si>
    <t xml:space="preserve">Trimestral </t>
  </si>
  <si>
    <r>
      <t xml:space="preserve"> Para el período comprendido entre el </t>
    </r>
    <r>
      <rPr>
        <b/>
        <sz val="9"/>
        <color rgb="FF000000"/>
        <rFont val="Arial"/>
        <family val="2"/>
      </rPr>
      <t>01/01/2020 al 31/03/2020</t>
    </r>
    <r>
      <rPr>
        <sz val="9"/>
        <color rgb="FF000000"/>
        <rFont val="Arial"/>
        <family val="2"/>
      </rPr>
      <t>, no se materializó este riesgo, se realizó el primer seguimiento a los planes de acción de los diferentes procesos, informe que fue rad</t>
    </r>
    <r>
      <rPr>
        <sz val="9"/>
        <color theme="1"/>
        <rFont val="Arial"/>
        <family val="2"/>
      </rPr>
      <t xml:space="preserve">icado por el líder de cada proceso. Indicador: Nro de metas cumplidas en los planes de acción / Nro de metas establecidas en los planes de acción*100= 53/60*100=88,33% se logró el cumplimiento del 88,33% del total de las actividades establecidas en el plan de accion institucional para la vigencia 2020, el 11, 67% pendiente son actividades que estaban programadas para el primer trimestre del año pero no fue posible su realización debido a la situación de salud pública por el COVID19, que impide llevar acabo eventos públicos.
Para el período comprendido entre el </t>
    </r>
    <r>
      <rPr>
        <b/>
        <sz val="9"/>
        <color theme="1"/>
        <rFont val="Arial"/>
        <family val="2"/>
      </rPr>
      <t>01/04/2020 al 30/06/2020</t>
    </r>
    <r>
      <rPr>
        <sz val="9"/>
        <color theme="1"/>
        <rFont val="Arial"/>
        <family val="2"/>
      </rPr>
      <t>, no se materializó este riesgo, se realizó el segundo seguimiento a los planes de acción de los diferentes procesos, informe que fue radicado por el líder de cada proceso. Indicador: Nro de metas cumplidas en los planes de acción / Nro de metas establecidas en los planes de acción*100= 62/65*100=95.38%.se logró el cumplimiento del 95.38%.del total de las actividades establecidas en el plan de acción institucional para la vigencia 2020, el 4,62% pendiente son actividades que estaban programadas para el segundo trimestre del año pero no fue posible su realización. Para el período comprendido entre el</t>
    </r>
    <r>
      <rPr>
        <b/>
        <sz val="9"/>
        <color theme="1"/>
        <rFont val="Arial"/>
        <family val="2"/>
      </rPr>
      <t xml:space="preserve"> 01/07/2020 al 30/09/2020</t>
    </r>
    <r>
      <rPr>
        <sz val="9"/>
        <color theme="1"/>
        <rFont val="Arial"/>
        <family val="2"/>
      </rPr>
      <t xml:space="preserve">, no se materializó este riesgo, se realizó el tercer seguimiento a los planes de acción de los diferentes procesos, informe que fue radicado por el líder de cada proceso. Indicador: Nro de metas cumplidas en los planes de acción / Nro de metas establecidas en los planes de acción*100= 74/74*100=100%.se logró el cumplimiento del 100%.de las actividades establecidas en el plan de acción institucional para la vigencia 2020.
</t>
    </r>
    <r>
      <rPr>
        <sz val="9"/>
        <color rgb="FFFF0000"/>
        <rFont val="Arial"/>
        <family val="2"/>
      </rPr>
      <t xml:space="preserve">
</t>
    </r>
  </si>
  <si>
    <r>
      <rPr>
        <b/>
        <sz val="10"/>
        <rFont val="Arial"/>
        <family val="2"/>
      </rPr>
      <t>31/03/2020</t>
    </r>
    <r>
      <rPr>
        <sz val="10"/>
        <rFont val="Arial"/>
        <family val="2"/>
      </rPr>
      <t xml:space="preserve">
En el trimestre comprendido del 1 enero al 31 de marzo, en cuanto al cumplimiento en la oportunidad de las respuestas de las PQRS, se dieron respuesta dentro de los terminos establecidos a 152 PQRS lo que equivale a un 74.9% de 203 pqrs recibidas, el 25,1% restante fue porque en algunas delegaturas no se le daba el tramite respectivo a la pqrs por error, por lo tanto este riesgo no cumple con la meta del 100%., se llevara como accion de mejora.
</t>
    </r>
    <r>
      <rPr>
        <b/>
        <sz val="10"/>
        <rFont val="Arial"/>
        <family val="2"/>
      </rPr>
      <t>ABRIL A JUNIO DE 2020</t>
    </r>
    <r>
      <rPr>
        <sz val="10"/>
        <rFont val="Arial"/>
        <family val="2"/>
      </rPr>
      <t xml:space="preserve">. Para el mes de abril se presento el 96% de satisfación  el 4% de insatisfacción. Para el mes de mayo se presento el 100 de satisfación.  Para el mes de junio se presento el 100% de satisfación. 
</t>
    </r>
    <r>
      <rPr>
        <b/>
        <sz val="10"/>
        <rFont val="Arial"/>
        <family val="2"/>
      </rPr>
      <t>JULIO A SEPTEIMBRE DE 2020</t>
    </r>
    <r>
      <rPr>
        <sz val="10"/>
        <rFont val="Arial"/>
        <family val="2"/>
      </rPr>
      <t xml:space="preserve">. Para el mes de Julio se presento una satisfacción del 96% en respuesta a las PQRD respondidas en los plazos establecidos. el restante esta entre seguimientos a derechos de petición y revisiones al debido proceso. Para el mes de Agosto se presento el 91% de satisfacción  en respuesta a las PQRD respondidas en los plazos establecidos. el restante esta entre seguimientos a derechos de petición y revisiones al debido proceso. Para elm es de septiembre se presento una satisfacción del 53% en respuesta a las PQRD respondidas en los plazos establecidos. el restante esta entre seguimientos a derechos de petición y revisiones al debido proceso. Por lo tanto en el tercer trimestre no se materializo el riesgo. </t>
    </r>
    <r>
      <rPr>
        <b/>
        <sz val="10"/>
        <rFont val="Arial"/>
        <family val="2"/>
      </rPr>
      <t xml:space="preserve">
</t>
    </r>
    <r>
      <rPr>
        <sz val="10"/>
        <rFont val="Arial"/>
        <family val="2"/>
      </rPr>
      <t xml:space="preserve">
</t>
    </r>
  </si>
  <si>
    <r>
      <rPr>
        <b/>
        <sz val="8"/>
        <rFont val="Arial"/>
        <family val="2"/>
      </rPr>
      <t>cuarto trimestre: los procsos se impulsan sin dilaciones injustificadas y de manera objetiva e imparcial sin tener en cuenta aspectos subjetivos para dilatar procesos para favorecer a sujetos procesales. EL RIESGO NO SE MATERIALIZA.                                                                                                                          TERCER TRIMESTRE. Los procesos se encuentran dentro de los terminos procesales, en ellos se han practicado las pruebas que se han determinado en los autos de indagación preliminar o de investigación disciplinaria, y ninguno presenta vencimiento de terminos ni dilataciones para impulsar los mismos.  Se concluye que el riesgo NO SE HA MATERIALIZADO.</t>
    </r>
    <r>
      <rPr>
        <sz val="8"/>
        <rFont val="Arial"/>
        <family val="2"/>
      </rPr>
      <t xml:space="preserve">
Para el primer trimestre el riesgo</t>
    </r>
    <r>
      <rPr>
        <b/>
        <u/>
        <sz val="8"/>
        <rFont val="Arial"/>
        <family val="2"/>
      </rPr>
      <t xml:space="preserve"> no se ha presentando</t>
    </r>
    <r>
      <rPr>
        <sz val="8"/>
        <rFont val="Arial"/>
        <family val="2"/>
      </rPr>
      <t xml:space="preserve"> toda vez quese tiene un cuadro de control con alertas, al cual  se realiza constantemente y de  parte de los diferentes funcionarios adscritos a la Delegatura segumiento.
Como tampoco existe denuncia penal o disciplinaria encontra del operador disciplinario.
</t>
    </r>
    <r>
      <rPr>
        <b/>
        <sz val="8"/>
        <rFont val="Arial"/>
        <family val="2"/>
      </rPr>
      <t xml:space="preserve">Segundo Trimestre (abril-juio 2020).
</t>
    </r>
    <r>
      <rPr>
        <sz val="8"/>
        <rFont val="Arial"/>
        <family val="2"/>
      </rPr>
      <t xml:space="preserve">Para la ejecución del proceso y procedimiento penal, se tiene implementado herramientas de control, en el Sistema de Gestión PQRS, donde se ha creado el link "PROCESOS DISCIPLINARIOS", herramintal digital que permite a traves de alertas y avisos al operador disicplinario el control de las etapas procesales, al igual se ha creado planillas y cuadros en excel compartidas para los funcionarios adscritos a la Delgatura que permite hacer verificación y seguimiento a terminos legales evitando la prescripción.
Al igual la Oicina de Control Intero de la Entidad, realizó auditoria interna en el mes de junio/2020. Sin encontrar hallazgo alguno.
Para el presente periodo, </t>
    </r>
    <r>
      <rPr>
        <b/>
        <sz val="8"/>
        <rFont val="Arial"/>
        <family val="2"/>
      </rPr>
      <t>NO SE HA MATERIALIZADO EL RIESGO</t>
    </r>
  </si>
  <si>
    <r>
      <rPr>
        <b/>
        <sz val="10"/>
        <rFont val="Arial"/>
        <family val="2"/>
      </rPr>
      <t>01/01/2020 al 31/03/2020</t>
    </r>
    <r>
      <rPr>
        <sz val="10"/>
        <rFont val="Arial"/>
        <family val="2"/>
      </rPr>
      <t xml:space="preserve">, en el mes de enero se cumplio con el 100% de todas las actividades  registradas en el plan de accion y la presentación de seguimientos de ley, el cargo de jefe de la oficna de Control Interno estuvo vancante desde el 01 de febrero al 12 de marzo de 2020, no ostante apartir del 17 de marzo se retomaron todas las actividades y se presentaron todos los informes de ley,  por medio de la resolución 026 del 30 de enero de 2020 se ajusto el plan de accion de la personería de itagúi  para la vigencia 2020, fue aprobado el plan de auditorias          </t>
    </r>
    <r>
      <rPr>
        <b/>
        <sz val="10"/>
        <rFont val="Arial"/>
        <family val="2"/>
      </rPr>
      <t xml:space="preserve">01/04/2020 al 30/06/2020. </t>
    </r>
    <r>
      <rPr>
        <sz val="10"/>
        <rFont val="Arial"/>
        <family val="2"/>
      </rPr>
      <t xml:space="preserve">La Oficina de Control interno cumplió a cabalidad con el programa de Auditorias propuesto con corte a 30/06/2020, se realizó la Auditoria al area de Vigilancia Administrativa.A la fecha no se ha materializado este riesgo.                                 </t>
    </r>
    <r>
      <rPr>
        <b/>
        <sz val="10"/>
        <rFont val="Arial"/>
        <family val="2"/>
      </rPr>
      <t>01/07/2020 al 30/09/2020</t>
    </r>
    <r>
      <rPr>
        <sz val="10"/>
        <rFont val="Arial"/>
        <family val="2"/>
      </rPr>
      <t>.  La Oficina de Control interno cumplió a cabalidad con el programa de Auditorias propuesto</t>
    </r>
    <r>
      <rPr>
        <b/>
        <sz val="10"/>
        <rFont val="Arial"/>
        <family val="2"/>
      </rPr>
      <t xml:space="preserve"> </t>
    </r>
    <r>
      <rPr>
        <sz val="10"/>
        <rFont val="Arial"/>
        <family val="2"/>
      </rPr>
      <t>con corte a 30/09/2020, se realizaron la totalidad de las Auditorias programadas.  Indicador  6/6; 100%.A la fecha no se ha materializado este riesgo.</t>
    </r>
    <r>
      <rPr>
        <b/>
        <sz val="10"/>
        <rFont val="Arial"/>
        <family val="2"/>
      </rPr>
      <t xml:space="preserve">                                                                     01/10/2020 al 30/12/2020 </t>
    </r>
    <r>
      <rPr>
        <sz val="10"/>
        <rFont val="Arial"/>
        <family val="2"/>
      </rPr>
      <t>Este indicador quedo al 100%, se realizaron 8 auditorias de manera oportuna, 8/8. Por lo tanto no se materializó este riesgo.</t>
    </r>
  </si>
  <si>
    <r>
      <rPr>
        <b/>
        <sz val="10"/>
        <rFont val="Arial"/>
        <family val="2"/>
      </rPr>
      <t xml:space="preserve"> 01/01/2020 al 31/03/2020</t>
    </r>
    <r>
      <rPr>
        <sz val="10"/>
        <rFont val="Arial"/>
        <family val="2"/>
      </rPr>
      <t xml:space="preserve">, En el mes de enero, se entrego el informe de cumplimiento a los planes de acción con radicado ...... fecha  ...se realizo un  un barrido a todas las actividades contempladas en el plan de mejoramiento,   que en el cumplimiento  la oficina de control interno,  verifico que en los comités primarios, los lideres decada  proceso  y los demás miembros de las oficinas  evaluaron los planes de mejoramiento.        </t>
    </r>
    <r>
      <rPr>
        <b/>
        <sz val="10"/>
        <rFont val="Arial"/>
        <family val="2"/>
      </rPr>
      <t>01/04/2020 al 30/06/2020</t>
    </r>
    <r>
      <rPr>
        <sz val="10"/>
        <rFont val="Arial"/>
        <family val="2"/>
      </rPr>
      <t xml:space="preserve"> La Oficina de Control Interno realizó una revision de todas las acciones plasmadas en el plan de mejotramiento, evidenciando que existen acciones que ya se pueden cerrar, se tiene programado cerralas en este mes de Julio, realizando la citacion a comite indicada.A la fecha no se ha materializado este riesgo.                         
</t>
    </r>
    <r>
      <rPr>
        <b/>
        <sz val="10"/>
        <rFont val="Arial"/>
        <family val="2"/>
      </rPr>
      <t xml:space="preserve">01/07/2020 al 30/09/2020.  </t>
    </r>
    <r>
      <rPr>
        <sz val="10"/>
        <rFont val="Arial"/>
        <family val="2"/>
      </rPr>
      <t xml:space="preserve">En el mes de septiembre se realizó un seguimiento a la totalidad de las acciones pendientes del plan de mejoramiento. 100%. Indicador:57/57                                                                 </t>
    </r>
    <r>
      <rPr>
        <b/>
        <sz val="10"/>
        <rFont val="Arial"/>
        <family val="2"/>
      </rPr>
      <t>01/10/2020 al 30/12/2020</t>
    </r>
    <r>
      <rPr>
        <sz val="10"/>
        <rFont val="Arial"/>
        <family val="2"/>
      </rPr>
      <t xml:space="preserve"> Se evaluaron 93 acciones abiertas en el plan de mejoramiento como consta en el informe presentado en diciembre de seguimiento a plan de mejoramiento, por lo tanto este indicador quedo al 100%, 93/93. Por lo tanto no se materializó este riesgo.</t>
    </r>
  </si>
  <si>
    <r>
      <rPr>
        <b/>
        <sz val="10"/>
        <rFont val="Arial"/>
        <family val="2"/>
      </rPr>
      <t xml:space="preserve">Enero 01 al 31 de marzo de 2020, </t>
    </r>
    <r>
      <rPr>
        <sz val="10"/>
        <rFont val="Arial"/>
        <family val="2"/>
      </rPr>
      <t xml:space="preserve">en la entidad existe un manuela de etica del auditor el cual tiene plena aplicación y cumplimiento, los preinformes son entregados a cada uno de los responsables de los procesos auditados, para que diriman sobre los mismos y presente las evidencias si ha vido lugar a una inconsistencia en el proceso auditor, para finalmente si se continúa con las diferencias sera el comité de coordinación de control interno, el que se encargue de verificar las diferencia por lo cual existen los controles para evitar el riesgo.                                      </t>
    </r>
    <r>
      <rPr>
        <b/>
        <sz val="10"/>
        <rFont val="Arial"/>
        <family val="2"/>
      </rPr>
      <t xml:space="preserve">01/05/2020 al 30/07/2020 </t>
    </r>
    <r>
      <rPr>
        <sz val="10"/>
        <rFont val="Arial"/>
        <family val="2"/>
      </rPr>
      <t xml:space="preserve">La Oficina de Control Interno ha presentado informes con la mayor objetividad y fidelidad necesaria, No se ha materializado este riesgo.  </t>
    </r>
    <r>
      <rPr>
        <b/>
        <sz val="10"/>
        <rFont val="Arial"/>
        <family val="2"/>
      </rPr>
      <t>01/08/2020 al 30/12/2020</t>
    </r>
    <r>
      <rPr>
        <sz val="10"/>
        <rFont val="Arial"/>
        <family val="2"/>
      </rPr>
      <t xml:space="preserve"> La Oficina de Control Interno ha presentado informes con la mayor objetividad y fidelidad necesaria, No se ha materializado este riesgo.</t>
    </r>
  </si>
  <si>
    <r>
      <t xml:space="preserve"> </t>
    </r>
    <r>
      <rPr>
        <b/>
        <sz val="11"/>
        <rFont val="Arial"/>
        <family val="2"/>
      </rPr>
      <t xml:space="preserve"> 01/01/2020 al 31/04/2020, </t>
    </r>
    <r>
      <rPr>
        <sz val="11"/>
        <rFont val="Arial"/>
        <family val="2"/>
      </rPr>
      <t xml:space="preserve"> la entidad cuenrta con el manual de procesos y procedimientos, se verifican controles en cada uno de los procesos, se hacen auditorias implemeto el codigo de identida la entida  se hace auditorías internas de control interno y de caliad, se cuenta con un código de integridad el cual es retroalimentado mensulmente con sus diferentes principios, en la entidad existen comités primarios para hacer seguimiento a los riesgos e implementar controles a ellos, la entidad tiene implementado con sus principios                   
 </t>
    </r>
    <r>
      <rPr>
        <b/>
        <sz val="11"/>
        <rFont val="Arial"/>
        <family val="2"/>
      </rPr>
      <t>01/05/2020 al 30/08/2020</t>
    </r>
    <r>
      <rPr>
        <sz val="11"/>
        <rFont val="Arial"/>
        <family val="2"/>
      </rPr>
      <t xml:space="preserve"> La Oficina de Control Interno ha presentado informes con la mayor objetividad y fidelidad necesaria, No se ha materializado este riesgo.                                       </t>
    </r>
    <r>
      <rPr>
        <b/>
        <sz val="11"/>
        <rFont val="Arial"/>
        <family val="2"/>
      </rPr>
      <t xml:space="preserve">01/09/2020 al 30/12/2020.                                 </t>
    </r>
    <r>
      <rPr>
        <sz val="11"/>
        <rFont val="Arial"/>
        <family val="2"/>
      </rPr>
      <t xml:space="preserve">   La Oficina de Control Interno ha presentado informes con la mayor objetividad y fidelidad necesaria, No se ha materializado este riesgo. </t>
    </r>
    <r>
      <rPr>
        <b/>
        <sz val="11"/>
        <rFont val="Arial"/>
        <family val="2"/>
      </rPr>
      <t xml:space="preserve">   </t>
    </r>
  </si>
  <si>
    <r>
      <rPr>
        <b/>
        <sz val="11"/>
        <rFont val="Arial"/>
        <family val="2"/>
      </rPr>
      <t>enero 01 a marzo 30 de 2020</t>
    </r>
    <r>
      <rPr>
        <sz val="11"/>
        <rFont val="Arial"/>
        <family val="2"/>
      </rPr>
      <t xml:space="preserve">  SE ESTA EXIGIENDO  hacer el curso de MIPG                      </t>
    </r>
    <r>
      <rPr>
        <b/>
        <sz val="11"/>
        <rFont val="Arial"/>
        <family val="2"/>
      </rPr>
      <t>01/04/2020 al 30/06/2020</t>
    </r>
    <r>
      <rPr>
        <sz val="11"/>
        <rFont val="Arial"/>
        <family val="2"/>
      </rPr>
      <t xml:space="preserve"> La Oficina de Control Interno ha presentado informes con la mayor objetividad y fidelidad necesaria, No se ha materializado este riesgo.                                      </t>
    </r>
    <r>
      <rPr>
        <b/>
        <sz val="11"/>
        <rFont val="Arial"/>
        <family val="2"/>
      </rPr>
      <t>01/07/2020 al 30/09/2020</t>
    </r>
    <r>
      <rPr>
        <sz val="11"/>
        <rFont val="Arial"/>
        <family val="2"/>
      </rPr>
      <t xml:space="preserve">.  La Oficina de Control Interno ha presentado informes con la mayor objetividad y fidelidad necesaria, No se ha materializado este riesgo.                                            </t>
    </r>
    <r>
      <rPr>
        <b/>
        <sz val="11"/>
        <rFont val="Arial"/>
        <family val="2"/>
      </rPr>
      <t>01/10/2020 al 30/12/2020.</t>
    </r>
    <r>
      <rPr>
        <sz val="11"/>
        <rFont val="Arial"/>
        <family val="2"/>
      </rPr>
      <t xml:space="preserve">   La Oficina de Control Interno ha presentado informes con la mayor objetividad y fidelidad necesaria, No se ha materializado este riesgo.          </t>
    </r>
  </si>
  <si>
    <r>
      <rPr>
        <b/>
        <sz val="10"/>
        <rFont val="Arial"/>
        <family val="2"/>
      </rPr>
      <t>Enero 01 al 31 de marzo de 2020</t>
    </r>
    <r>
      <rPr>
        <sz val="10"/>
        <rFont val="Arial"/>
        <family val="2"/>
      </rPr>
      <t xml:space="preserve">, la oficna de control interno evalua el MECI de manera periodica atravéz de los informes pormenorizados cuatrimestrales y por los reportes de ley que se requieren atravez de los informes del FURAG.                                                       </t>
    </r>
    <r>
      <rPr>
        <b/>
        <sz val="10"/>
        <rFont val="Arial"/>
        <family val="2"/>
      </rPr>
      <t xml:space="preserve">01/04/2020 al 30/06/2020 </t>
    </r>
    <r>
      <rPr>
        <sz val="10"/>
        <rFont val="Arial"/>
        <family val="2"/>
      </rPr>
      <t xml:space="preserve">En el mes de diciembre se diligenciará en FURAG con el cual se hará seguimiento al sistema de control Interno a la los sistemas MECI y MIPG, de la misma manera en este mes se hará seguimiento con el diligenciamiento del informe semestral.A la fecha no se ha materializado este riesgo.                                                                        </t>
    </r>
    <r>
      <rPr>
        <b/>
        <sz val="10"/>
        <rFont val="Arial"/>
        <family val="2"/>
      </rPr>
      <t xml:space="preserve">01/07/2020 al 30/09/2020.   </t>
    </r>
    <r>
      <rPr>
        <sz val="10"/>
        <rFont val="Arial"/>
        <family val="2"/>
      </rPr>
      <t>En el mes de diciembre se diligenciará en FURAG con el cual se hará seguimiento al sistema de control Interno a la los sistemas MECI y MIPG, de la misma manera en este mes se hará seguimiento con el diligenciamiento del informe semestral.A la fecha no se ha materializado este riesgo.</t>
    </r>
    <r>
      <rPr>
        <b/>
        <sz val="10"/>
        <rFont val="Arial"/>
        <family val="2"/>
      </rPr>
      <t xml:space="preserve"> 01/10/2020 al 30/12/2020</t>
    </r>
    <r>
      <rPr>
        <sz val="10"/>
        <rFont val="Arial"/>
        <family val="2"/>
      </rPr>
      <t xml:space="preserve"> No se materializó este riesgo debido a que el diligenciamineto del FURAG se reaizará en el mes de febrero de 2021.</t>
    </r>
  </si>
  <si>
    <r>
      <rPr>
        <b/>
        <sz val="10"/>
        <rFont val="Arial"/>
        <family val="2"/>
      </rPr>
      <t>Enero 01 al 30 de abril de 2020,</t>
    </r>
    <r>
      <rPr>
        <sz val="10"/>
        <rFont val="Arial"/>
        <family val="2"/>
      </rPr>
      <t xml:space="preserve"> 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 xml:space="preserve">Mayo a Agosto de 2020. </t>
    </r>
    <r>
      <rPr>
        <sz val="10"/>
        <rFont val="Arial"/>
        <family val="2"/>
      </rPr>
      <t xml:space="preserve">La oficina de contro interno realizó el seguimiento a este riesgo y  no se ha materializado .                                               </t>
    </r>
    <r>
      <rPr>
        <b/>
        <sz val="10"/>
        <rFont val="Arial"/>
        <family val="2"/>
      </rPr>
      <t>SEPTIEMBRE A DICIEMBRE DE 2020</t>
    </r>
    <r>
      <rPr>
        <sz val="10"/>
        <rFont val="Arial"/>
        <family val="2"/>
      </rPr>
      <t>.  A través  de los controles como son los monitoreos y la evaluación de los procedimientos del sistema de gestión en cada una de las delegaturas. Se evidencia  Cero (0) Fallos judiciales o administrativos ejecutoriados emitidos contra funcionarios de la Personería que impliquen conductas sobre concentrar información de determinadas actividades o procesos en una persona con la intención de obtener un beneficio propio o ajeno. fallos judiciales. Por consiguiente No  se ha materializado este riesgos. Continua para la vigencia 2021.</t>
    </r>
  </si>
  <si>
    <r>
      <rPr>
        <b/>
        <sz val="10"/>
        <rFont val="Arial"/>
        <family val="2"/>
      </rPr>
      <t>Enero 01 al 30 de abril de 2020</t>
    </r>
    <r>
      <rPr>
        <sz val="10"/>
        <rFont val="Arial"/>
        <family val="2"/>
      </rPr>
      <t xml:space="preserve">, se implemeto el codigo de identidad,  se hace auditorias  en la entidad, existen comites primarios, se solicitó a todos los funcionarios de la personería realizar el curso  virtual de Modelo Integrado de Planeación y Gestión MIPG y el de Integridad, Transparencia y lucha contra la corrupción.  
</t>
    </r>
    <r>
      <rPr>
        <b/>
        <sz val="10"/>
        <rFont val="Arial"/>
        <family val="2"/>
      </rPr>
      <t>Mayo a Agosto de 2020.</t>
    </r>
    <r>
      <rPr>
        <sz val="10"/>
        <rFont val="Arial"/>
        <family val="2"/>
      </rPr>
      <t xml:space="preserve"> La oficina de contro interno realizó el seguimiento a este riesgo y  no se ha materializado.                                                   </t>
    </r>
    <r>
      <rPr>
        <b/>
        <sz val="10"/>
        <rFont val="Arial"/>
        <family val="2"/>
      </rPr>
      <t>SEPTIEMBRE A DICIEMBRE DE 2020</t>
    </r>
    <r>
      <rPr>
        <sz val="10"/>
        <rFont val="Arial"/>
        <family val="2"/>
      </rPr>
      <t>. Las acciones realizadas para el control de riesgos de corrupción han sido:  En cuanto al seguimiento a los componentes establecidos en el plan anticorrupción  se han realizado las siguientes actividades: Actualizar la información que se presenta en la página web y capsulas informativas,   se publican los informes de Gestión, este riesgos no se ha materializado. continua para el 2021.</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</si>
  <si>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emtregados a cada uno de los responsables de los procesos auditados para que diriman sobre los mismos y presenten las evidencias si ha habido lugar a una inconsistencia en el proceso auditor para finalmente si se continua con las diferencia, será el comité de coordinación de control interno  el que se encargue de verificar las diferencia, por lo </t>
    </r>
    <r>
      <rPr>
        <b/>
        <sz val="10"/>
        <rFont val="Arial"/>
        <family val="2"/>
      </rPr>
      <t>c</t>
    </r>
    <r>
      <rPr>
        <sz val="10"/>
        <rFont val="Arial"/>
        <family val="2"/>
      </rPr>
      <t xml:space="preserve">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 xml:space="preserve">Septiembre a diciembre de 2020 </t>
    </r>
    <r>
      <rPr>
        <sz val="10"/>
        <rFont val="Arial"/>
        <family val="2"/>
      </rPr>
      <t xml:space="preserve">     La oficina de contro interno realizó el seguimiento a este riesgo y  no se ha materializado .                                                                </t>
    </r>
    <r>
      <rPr>
        <b/>
        <sz val="10"/>
        <rFont val="Arial"/>
        <family val="2"/>
      </rPr>
      <t/>
    </r>
  </si>
  <si>
    <r>
      <rPr>
        <b/>
        <sz val="10"/>
        <rFont val="Arial"/>
        <family val="2"/>
      </rPr>
      <t>Enero 01 al 30 de abril de 2020,</t>
    </r>
    <r>
      <rPr>
        <sz val="10"/>
        <rFont val="Arial"/>
        <family val="2"/>
      </rPr>
      <t xml:space="preserve"> se le solicitó a los servidores públicos realizar los cursos virtuales de MIPG, y el curso de Integridad, transparencia y Lucha Contra la Corrupción, Las acciones realizadas para el control de riesgos de corrupción han sido: Aplicación de procedimientos y manuales.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SEPTIEMBRE A DICIEMBRE 31.</t>
    </r>
    <r>
      <rPr>
        <sz val="10"/>
        <rFont val="Arial"/>
        <family val="2"/>
      </rPr>
      <t xml:space="preserve"> A través  de los controles como son los monitoreos y la evaluación de los procedimientos del sistema de gestión en cada una de las delegaturas. Se evidencia  Cero (0) Fallos judiciales o administrativos ejecutoriados emitidos contra funcionarios de la Personería que impliquen conductas sobre concentrar información de determinadas actividades o procesos en una persona con la intención de obtener un beneficio propio o ajeno. fallos judiciales. Por consiguiente No  se ha materializado este riesgos. Continua para la vigencia 2021.</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</si>
  <si>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 será el comité de coordinación de control interno  el que se encargue de verificar las diferencia, por lo cual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t>
    </r>
    <r>
      <rPr>
        <b/>
        <sz val="10"/>
        <rFont val="Arial"/>
        <family val="2"/>
      </rPr>
      <t>SEPTIEMBRE A DICIEMBRE DE 2020</t>
    </r>
    <r>
      <rPr>
        <sz val="10"/>
        <rFont val="Arial"/>
        <family val="2"/>
      </rPr>
      <t xml:space="preserve">  La oficina de contro interno realizó el seguimiento a este riesgo y  no se ha materializado.                        </t>
    </r>
  </si>
  <si>
    <r>
      <t>E</t>
    </r>
    <r>
      <rPr>
        <b/>
        <sz val="10"/>
        <rFont val="Arial"/>
        <family val="2"/>
      </rPr>
      <t>nero 01 al 30 de abril de 2020</t>
    </r>
    <r>
      <rPr>
        <sz val="10"/>
        <rFont val="Arial"/>
        <family val="2"/>
      </rPr>
      <t xml:space="preserve">, los preinformes son entregados a cada uno de los responsables de los procesos auditados para que diriman sobre los mismos y presenten las evidencias si ha habido lugar a una inconsistencia en el proceso auditor para finalmente si se continua con las diferencia, será el comité de coordinación de control interno  el que se encargue de verificar las diferencia, por lo cual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SEPTIEMBRE A DICIEMBRE 2020.</t>
    </r>
    <r>
      <rPr>
        <sz val="10"/>
        <rFont val="Arial"/>
        <family val="2"/>
      </rPr>
      <t xml:space="preserve">La oficina de contro interno realizó el seguimiento a este riesgo y  no se ha materializado .   </t>
    </r>
    <r>
      <rPr>
        <b/>
        <sz val="10"/>
        <rFont val="Arial"/>
        <family val="2"/>
      </rPr>
      <t xml:space="preserve">                </t>
    </r>
    <r>
      <rPr>
        <sz val="10"/>
        <rFont val="Arial"/>
        <family val="2"/>
      </rPr>
      <t xml:space="preserve">
</t>
    </r>
    <r>
      <rPr>
        <b/>
        <sz val="10"/>
        <rFont val="Arial"/>
        <family val="2"/>
      </rPr>
      <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</si>
  <si>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 xml:space="preserve"> SEPTIEMBRE A DICIEMBRE DE 2020</t>
    </r>
    <r>
      <rPr>
        <sz val="10"/>
        <rFont val="Arial"/>
        <family val="2"/>
      </rPr>
      <t xml:space="preserve">. A través  de los controles como son los monitoreos y la evaluación de los procedimientos del sistema de gestión en cada una de las delegaturas se tienen.Cero (0) Fallos judiciales o administrativos ejecutoriados emitidos contra funcionarios de la Personería que impliquen conductas sobre guardar silencio teniendo conocimiento de la comisión de un hecho ilicito o ilegal para favorecimiento propio o de un tercero. este riesgo no se materializo, se continua con este riesgo para el 2021. </t>
    </r>
  </si>
  <si>
    <r>
      <rPr>
        <b/>
        <sz val="8"/>
        <rFont val="Arial"/>
        <family val="2"/>
      </rPr>
      <t xml:space="preserve">CUARTO TRIMESTRE 2020: </t>
    </r>
    <r>
      <rPr>
        <sz val="8"/>
        <rFont val="Arial"/>
        <family val="2"/>
      </rPr>
      <t xml:space="preserve">SE ADELANTAN LAS ACTUACIONES NECESARIAS PARA DAR IMPULSO A LOS PROCESOS, DE TAL MANERA QUE NO SE PRESENTE RIESGO DE PRESCRIPCION O QUE NO SE DILATE EN EL TIEMPO LA ADOPCION DE DECISONES EN CADA ETAPA PROCESAL. PARA ELLO SE LLEVA UN CONTROL DE TERMINOS PROCESALES Y ADEMAS SE HACE SEGUIMIENTO CONSTANTE A LOS RPOCESOS PARA IR AGOTANDO LAS ETAPAS DE MANERA OPORTUNA.  DURANTE EL AÑO 2020, SE DIO UN IMPULSO IMPORTANTE A LOS PROCESOS, LOGRANDO REDUCIR LA CANTIDAD DE EXPEDIENTES ACTIVOS DE 52 PROCESOS, HASTA TERMINAR EL AÑO CON UNOS 25 PROCESOS, LUEGO DE ADOPTAR DECISIONES DE ARCHIVO Y DE FALLO EN MUCHOS DE LOS PROCESOS EXISTENTES CUANDO SE INICIO EL AÑO 2020.  no se materializo el riesgo.               </t>
    </r>
    <r>
      <rPr>
        <b/>
        <sz val="8"/>
        <rFont val="Arial"/>
        <family val="2"/>
      </rPr>
      <t xml:space="preserve">     TERCER TRIMESTRE</t>
    </r>
    <r>
      <rPr>
        <sz val="8"/>
        <rFont val="Arial"/>
        <family val="2"/>
      </rPr>
      <t xml:space="preserve">: Se continua con una labor proactiva actuando dentro de los procesos disciplinarios exisistente en la Delegatura, con resultados positivos toda vez que se impulsaron en el presente trimestre un total de 24 expedientes quedando un inventario final de 35 procesos activos y entre estas actuaciones se resalta FALLO DE PRIMERA INSTANCIA sustentado en 50 folios. Se concluye que el operador continua vigilante de los terminos procesales evitando la prescripción de ahi que el riesgo para el tercer trimestre NO SE MATERIALIZÓ.
</t>
    </r>
    <r>
      <rPr>
        <b/>
        <sz val="8"/>
        <rFont val="Arial"/>
        <family val="2"/>
      </rPr>
      <t>En el segundo trimestre (abril-junio/2020),</t>
    </r>
    <r>
      <rPr>
        <sz val="8"/>
        <rFont val="Arial"/>
        <family val="2"/>
      </rPr>
      <t xml:space="preserve"> con el fin  de evitar la figura de la Prescripción y en vigilancia a los terminos legales, la Delegatura para la Vigilancia Administrativa y de la Conducta Oficial, hizo seguimiento a las 31 indagaciones preliminares que se adelantan realizando un total de tres autos de apertura y cinco de archivo al igual se reaizaron las notificaciones respectivas.
Al igual con relación al total de las Diez y nueve (19) investigaciones disciplinarias, se emitio un (1) Auto de archivo definitivo, siete (7)  autos de cierre de investigación disciplinaria, y se realizaron las ntoficaciones respectivas. 
Por lo anterior las indagacines como las investigaciones se encuentran en los terminos legales. Al igual se continua alimentando las bases d datos y los sistemas de control.
Se concluye que para el segundo trimestre NO SE HA MATEREALIZADO EL RIESGO.
</t>
    </r>
    <r>
      <rPr>
        <b/>
        <sz val="8"/>
        <rFont val="Arial"/>
        <family val="2"/>
      </rPr>
      <t xml:space="preserve">Durante el primer trimestre, </t>
    </r>
    <r>
      <rPr>
        <b/>
        <u/>
        <sz val="8"/>
        <rFont val="Arial"/>
        <family val="2"/>
      </rPr>
      <t>no se materializó el riesgo</t>
    </r>
    <r>
      <rPr>
        <sz val="8"/>
        <rFont val="Arial"/>
        <family val="2"/>
      </rPr>
      <t xml:space="preserve">,   toda vez que la delegatura ha creado una herramienta de control donde se registra cada proceso, indicando fecha de apertura de la etapa respectiva y las actuaciones que se adelanta en cada caso, de tal manera que le permite vigilar los terminos de la acción, con alertas descriptivas.
Al igual se realiza diariamente y en varias oportunidades seguimiento al cuadro que registra los procesos, confrontandose con el expediente.
</t>
    </r>
  </si>
  <si>
    <r>
      <rPr>
        <b/>
        <sz val="8"/>
        <rFont val="Arial"/>
        <family val="2"/>
      </rPr>
      <t xml:space="preserve">CUARTO TRIMESTRE: </t>
    </r>
    <r>
      <rPr>
        <sz val="8"/>
        <rFont val="Arial"/>
        <family val="2"/>
      </rPr>
      <t xml:space="preserve">DURANTE EL PERIODO OCTUBRE DICIEMBRE, no se ha tenido ninguna queja o informacion sobre algun favorecimiento a cualquiera de las partes en los procesos disciplinarios por tanto se considera que el riesgo no se ha materializado.  </t>
    </r>
    <r>
      <rPr>
        <b/>
        <sz val="8"/>
        <rFont val="Arial"/>
        <family val="2"/>
      </rPr>
      <t xml:space="preserve">                                         TERCER TRIMESTRE: </t>
    </r>
    <r>
      <rPr>
        <sz val="8"/>
        <rFont val="Arial"/>
        <family val="2"/>
      </rPr>
      <t>A la fecha ningúno de lo sujetos procesales han manifestado sobre el favorecimiento de la contraparte, inclusive e la practica de pruebas itodqa vez que las mismas se le comunica al disciplinado el derecho que le asiste de estar presente dentro de la diligencia Se ocncluye que el poperador disciplinario a la fecha 30 de septiemrbe /2020,NO SE HA MATERIALIZADO EL RIESGO, implicando el favoreciemiento de parte del funcionario comisionado para adelatar la insvestigación.</t>
    </r>
    <r>
      <rPr>
        <b/>
        <sz val="8"/>
        <rFont val="Arial"/>
        <family val="2"/>
      </rPr>
      <t xml:space="preserve">
Segundo Trimestre (abril-junio 2020).
</t>
    </r>
    <r>
      <rPr>
        <sz val="8"/>
        <rFont val="Arial"/>
        <family val="2"/>
      </rPr>
      <t xml:space="preserve">Las quejas o denuncias presetadas o remitidas por los ciudadanos, de oficio o por informe de servidor Público, son registradas en el Sistema de PQRS o radicación de ventanilla, las mismas que son evaluadas para determinar el tramite a seguir, y de acuerdo a ello se concede respuesta al interesado y/o se realiza los tramites respectivos.
Se continua aplicando el  control y seguimiento en las diferentes etapas a los procesos.
A la fecha del presente trimeste no se tiene denuncia penal o disciplinaria en contra de funcionarios adscritos a Personeria Delegada para Vigilancia Administrativa por presuntos actos de omisión que favorrezca intereses propios o a tercerecos:
Se concluye que para el segundo trimestre NO SE HA MATERIALIZADO EL RIESGO
</t>
    </r>
    <r>
      <rPr>
        <b/>
        <sz val="8"/>
        <rFont val="Arial"/>
        <family val="2"/>
      </rPr>
      <t xml:space="preserve">Para el periodo enero a marzo/20 </t>
    </r>
    <r>
      <rPr>
        <sz val="8"/>
        <rFont val="Arial"/>
        <family val="2"/>
      </rPr>
      <t xml:space="preserve">NO SE MATERIALIZO EL RIESGO DE CORRUPCIÓN, toda vez que no existe denuncia alguna de tipo penal, disciplinaria en contra de los funcionarios asignados a la Delegatura de Vigilancia Administrativo y de la conducta oficial.
</t>
    </r>
    <r>
      <rPr>
        <b/>
        <sz val="8"/>
        <rFont val="Arial"/>
        <family val="2"/>
      </rPr>
      <t/>
    </r>
  </si>
  <si>
    <r>
      <rPr>
        <b/>
        <sz val="8"/>
        <rFont val="Arial"/>
        <family val="2"/>
      </rPr>
      <t>cuarto trimestre: no se tiene informacin sobre ningun procesos en contra de funcionarios d ela delegatura que tenga relacion con hechos de corrupcion o favoreciiento alguno a sujetos procesales o terceros. no se materializa el riesgo.                         TERCER TRIMESTRE: Se aplica los principios y valores del Código de Etica y se continua trabajando en equipo con el fin de valorar las quejas, declaraciones y demás pruebas aportadas dentro de los procesos evitando cualquier subjetividad. A la fecha no se adelanta ningún procesos disciplinario como tampoco se tiene conociminto de denuncia penal que afecte las investigaciones disciplinarias activas en la Entidad. Por tanto el riesgo NO SE HA MATERIALIZADO.</t>
    </r>
    <r>
      <rPr>
        <sz val="8"/>
        <rFont val="Arial"/>
        <family val="2"/>
      </rPr>
      <t xml:space="preserve">
Para el periodo enero a marzo/20 NO SE MATERIALIZO EL RIESGO DE CORRUPCIÓN, toda vez que no existe denuncia alguna de tipo penal, disciplinaria en contra de los funcionarios asignados a la Delegatura de Vigilancia Administrativo y de la conducta oficial.
Al igual se tiene controles sobre toda PQRS, donde se registra las actuaciones que se realizan a las quejas.
</t>
    </r>
    <r>
      <rPr>
        <b/>
        <sz val="8"/>
        <rFont val="Arial"/>
        <family val="2"/>
      </rPr>
      <t>Segundo Trimestrre (Abril-junio)</t>
    </r>
    <r>
      <rPr>
        <sz val="8"/>
        <rFont val="Arial"/>
        <family val="2"/>
      </rPr>
      <t xml:space="preserve">
La valoración de las quejas, denuncias y de las decisiones dentro de los procesos disciplinarios activos, se realiza un trabajo conjunto entre Profesional Universitario y el Personero Delegado, evitando interpretaciones subjetivas.
Se continua con los registros y controles de las quejas, denuncias y expedientes en sus diferentes etapas.
Para el segundo trimestre </t>
    </r>
    <r>
      <rPr>
        <b/>
        <sz val="8"/>
        <rFont val="Arial"/>
        <family val="2"/>
      </rPr>
      <t>NO SE HA MATERIALIZADO EL RIESGO</t>
    </r>
    <r>
      <rPr>
        <sz val="8"/>
        <rFont val="Arial"/>
        <family val="2"/>
      </rPr>
      <t xml:space="preserve">
</t>
    </r>
  </si>
  <si>
    <r>
      <rPr>
        <b/>
        <sz val="8"/>
        <rFont val="Arial"/>
        <family val="2"/>
      </rPr>
      <t xml:space="preserve">CUARTO TRIMESTRE 2020: </t>
    </r>
    <r>
      <rPr>
        <sz val="8"/>
        <rFont val="Arial"/>
        <family val="2"/>
      </rPr>
      <t xml:space="preserve">SE HACE ESTRICTO CONTROL A LA OBSERVACIA DEL DEBIDO PROCESO, EN ESPECIAL LAS GARANTIAS CONSTITUCINALES A LOS DERECHOS DE DEFENSA Y CONTRACCION Y LA PRESUNCION DE INOCENCIA. SE GARANTIZA LAS NOTIFICACIONES PERSONALES DE TODAS ACTUACIONES CUANDO ELLO ES PROCEDENTE Y SE GARANTIZA LA DESIGNACION DE DEFENSORES DE OFICIO CUANDO EL PROCESADO NO ACUDE AL PROCESO O REUSA PRESENTARSE Y EJERCER SU DERECHOS DE DEFENSA, CON EL FIN DE GARANTIZAR QUE TODA DECISION TENGA LA POSIBILIDAD DE SER CONTROVERTIDA. </t>
    </r>
    <r>
      <rPr>
        <b/>
        <sz val="8"/>
        <rFont val="Arial"/>
        <family val="2"/>
      </rPr>
      <t xml:space="preserve">                                                                                       TERCER TRIMESTRE:</t>
    </r>
    <r>
      <rPr>
        <sz val="8"/>
        <rFont val="Arial"/>
        <family val="2"/>
      </rPr>
      <t xml:space="preserve"> En las diferente etapas de la investigación, se ha garantizado el debido proceso a los sujetos procesales, con las oportunas notificaciones, comunicaciones, concediendo respuesta a sus solicitudes entro de los terminos legales, brindando capacitaciones, asesorías, acompañamientos y demas actuaciones regladas en la ley disciplinaria, al igual no se tienen conocimiento de la existencia de presentación de queja, denuncia o accion tutelar en razón a la violación al debido proceso.   Al corte del presente informe NO SE HA MATERIALIZADO EL RIESGO</t>
    </r>
    <r>
      <rPr>
        <b/>
        <sz val="8"/>
        <rFont val="Arial"/>
        <family val="2"/>
      </rPr>
      <t xml:space="preserve">
Segundo Trimestre (abril - junio 2020)
</t>
    </r>
    <r>
      <rPr>
        <sz val="8"/>
        <rFont val="Arial"/>
        <family val="2"/>
      </rPr>
      <t>Para efectos de garantía al debido proceso se tienen en cuenta:
- La aplicacion del procedimiento del Proceso Disciplinario, descrito en el S.G.C.
- La revisión y aprobación de los autos administrativos que se emiten.
- La fortaleza del personal profesional adscrito a la Delegatura, por el conocimiento, la permanente actualización  y estudio de las normas legales y constitucionales, como  garante de los derechos de los sujetos procesales,
- Revisión y autocontrol de la gestión a trraves de las reuniones del  comite primario;
- Al igual al corte de este periodo no se tiene ninguna denuncia penal o acción constitucional, por omisión o vioilacion al debido proceso.  
Se concluye que para el segundo trimestre NO SE HA MATERLIZADO EL RIESGO</t>
    </r>
    <r>
      <rPr>
        <b/>
        <sz val="8"/>
        <rFont val="Arial"/>
        <family val="2"/>
      </rPr>
      <t xml:space="preserve"> 
Para este primer trimestre 2020 </t>
    </r>
    <r>
      <rPr>
        <sz val="8"/>
        <rFont val="Arial"/>
        <family val="2"/>
      </rPr>
      <t xml:space="preserve">NO SE MATERIALIZÓ EL RIESGO, toda vez que no existe ninguna denuncia o acción constitucional en contra de ningún funcionario de la Delegatura, por violación al debido proceso.
</t>
    </r>
    <r>
      <rPr>
        <b/>
        <sz val="8"/>
        <rFont val="Arial"/>
        <family val="2"/>
      </rPr>
      <t/>
    </r>
  </si>
  <si>
    <r>
      <rPr>
        <b/>
        <sz val="8"/>
        <rFont val="Arial"/>
        <family val="2"/>
      </rPr>
      <t xml:space="preserve">CUARTO TRIMESTRE 2020: </t>
    </r>
    <r>
      <rPr>
        <sz val="8"/>
        <rFont val="Arial"/>
        <family val="2"/>
      </rPr>
      <t xml:space="preserve">DURANTE EL TRIMESTRE OCTUBRE DICIEMBRE DE 2020, NO SE TUVO CONOCIMIENTO DE LA PERDIDA O EXTRAVIO DE ALGUN EXPEDIENTE O DOCUMENTO EN PARTICULAR QUE TUVIERA RELACION CON ALGUN EXPEDIENTE. SE COLOCA EN PRACTICA LOS PROCEDIMIENTOS DE MANEJO DOCUMENTAL, EN ESPECIAL LA RADICAcion en taquilla y el control en planilla de los documentos que entran o salen de la delegatura.       </t>
    </r>
    <r>
      <rPr>
        <b/>
        <sz val="8"/>
        <rFont val="Arial"/>
        <family val="2"/>
      </rPr>
      <t xml:space="preserve">                                TERCER TRIMESTRE:  </t>
    </r>
    <r>
      <rPr>
        <sz val="8"/>
        <rFont val="Arial"/>
        <family val="2"/>
      </rPr>
      <t xml:space="preserve">A la fecha no se tiene conocimiento de perdida o extravio voluntario de documentos allegados a la Delegatura de Vigilancia Administrativa, al igual se tiene control de radicación,escaneo y planillas de transferecia y  entrega de documentos  que garantiza una buena administración documental. POr tanto a la fecha del periodo NO SE HA MATERIALIZADO EL RIESGO
</t>
    </r>
    <r>
      <rPr>
        <b/>
        <sz val="8"/>
        <rFont val="Arial"/>
        <family val="2"/>
      </rPr>
      <t>Segundo Trimestre (abril-junio 2020)</t>
    </r>
    <r>
      <rPr>
        <sz val="8"/>
        <rFont val="Arial"/>
        <family val="2"/>
      </rPr>
      <t xml:space="preserve">.
Se continua realizando los controles de radicación, respuesta, tramite, foliado y encuadernado en cada expediente de la documentación que  ingresa a la Entidad, a traves de la plataforma PQRS,  pagina web o por la taquilla unica de correpondencia, y que es asignada a esta Dependencia a traves de planilla de control.
Al igual se tiene control en la custodia de los expedientes, los cuales se encuentran en los respecitvos archivadores, y se lleva inventario documental, labor que se realiza de forma inmediata, evitando así el deficiencias en el manejo documental, pérdida o traspapeleo.  Al igual se tiene autocontroles con la revisión de los expedientes y los seguimientos.
Se concluye que para el segundo trimestre NO SE HA MATERIALIZADO EL RIESGO 
</t>
    </r>
    <r>
      <rPr>
        <b/>
        <sz val="8"/>
        <rFont val="Arial"/>
        <family val="2"/>
      </rPr>
      <t>Para el periodo 1° de enero al 30 de marzo/2020, NO SE HA PRESENTADO EL RIESGO</t>
    </r>
    <r>
      <rPr>
        <sz val="8"/>
        <rFont val="Arial"/>
        <family val="2"/>
      </rPr>
      <t xml:space="preserve">, toda vez que la documentación y demas correspondencia,pasa por un proceso de radicación y escaneo, que permite realizar controles al inventario documentalm, evitando perdida, extravio o alteración documental.
</t>
    </r>
    <r>
      <rPr>
        <b/>
        <sz val="8"/>
        <rFont val="Arial"/>
        <family val="2"/>
      </rPr>
      <t/>
    </r>
  </si>
  <si>
    <r>
      <rPr>
        <b/>
        <sz val="8"/>
        <rFont val="Arial"/>
        <family val="2"/>
      </rPr>
      <t xml:space="preserve">CUARTO TRIMESTRE: </t>
    </r>
    <r>
      <rPr>
        <sz val="8"/>
        <rFont val="Arial"/>
        <family val="2"/>
      </rPr>
      <t xml:space="preserve">SE HACE SEGUIMIENTO CONTINUO A LOS CONTROLES CREADOS PARA PREVENIR HECHOS DE CORRUPCION O FAVORECIMIENTO Y SE REALIZAN COMITES PRIMARIOS EN LOS QUE SE EVALUAN LAS QUEJAS DE MANERA IMPARCIAL POR DOS FUNCIONARIOS PARA ADOPTAR DECISIONES SUSTENTADAS EN PRINCIPIOS DE OBJETIVIDAD. NO SE HA MATERIALIZADO EL RIESGO.                           </t>
    </r>
    <r>
      <rPr>
        <b/>
        <sz val="8"/>
        <rFont val="Arial"/>
        <family val="2"/>
      </rPr>
      <t xml:space="preserve">                                                                                                TERCER TRIMESTRE.</t>
    </r>
    <r>
      <rPr>
        <sz val="8"/>
        <rFont val="Arial"/>
        <family val="2"/>
      </rPr>
      <t xml:space="preserve"> El seguimiento continuo, los controles creados por el sistema de gestión y el trabajo en equipo permite la aplicacion de los principios y valores del Código de Etica, evitando el riesgo de corrupción de aceptar tráfico de infuencias, amiguismo o dádivas que afecte las investigaciones disciplinarias o los pirncipios misionales de la entidad. A la fecha el riesgo NO SE HA MATERIALIZADO</t>
    </r>
    <r>
      <rPr>
        <b/>
        <sz val="8"/>
        <rFont val="Arial"/>
        <family val="2"/>
      </rPr>
      <t xml:space="preserve">
Segundo Trimestre (abril-junio 2020).
</t>
    </r>
    <r>
      <rPr>
        <sz val="8"/>
        <rFont val="Arial"/>
        <family val="2"/>
      </rPr>
      <t>Se ejerce un proceso de retroalimentación de principios y valores eticos para obrar en el procedimiento disciplinario, al igual se fortalece el  conocimiento del Código Disciplinario, y se promociona capacitaciones para el ejercicio de la función pública.
A la fecha no seviene adelantando  queja o denuncia disciplinaria en contra de algun funcionario de la Delegatura.
Se concluye que para el presnte periodo NO SE HA MATERIALIZADO EL RIESGO</t>
    </r>
    <r>
      <rPr>
        <b/>
        <sz val="8"/>
        <rFont val="Arial"/>
        <family val="2"/>
      </rPr>
      <t xml:space="preserve">
Enero 01 al 30 de abril  de 2020, </t>
    </r>
    <r>
      <rPr>
        <sz val="8"/>
        <rFont val="Arial"/>
        <family val="2"/>
      </rPr>
      <t xml:space="preserve">en la entidad existe un manual de etica del auditor el cual tiene plena aplicación  y cumplimiento, los preinformes son emtregados a cada uno de los responsables de los procesos auditados para que diriman sobre los mismos y presenten las evidencias si ha habido lugar a una inconsistencia en el proceso auditor para finalmente si se continua con las diferencia, será el comité de coordinación de control interno  el que se encargue de verificar las diferencia, por lo </t>
    </r>
    <r>
      <rPr>
        <b/>
        <sz val="8"/>
        <rFont val="Arial"/>
        <family val="2"/>
      </rPr>
      <t>c</t>
    </r>
    <r>
      <rPr>
        <sz val="8"/>
        <rFont val="Arial"/>
        <family val="2"/>
      </rPr>
      <t xml:space="preserve">ual existen los controles para evitar el riesgo.
</t>
    </r>
    <r>
      <rPr>
        <b/>
        <sz val="8"/>
        <rFont val="Arial"/>
        <family val="2"/>
      </rPr>
      <t/>
    </r>
  </si>
  <si>
    <r>
      <t xml:space="preserve">30/12/2020
Para el trimestre anterior al período comprendido entre el </t>
    </r>
    <r>
      <rPr>
        <b/>
        <sz val="10"/>
        <color rgb="FF000000"/>
        <rFont val="Arial"/>
        <family val="2"/>
      </rPr>
      <t>01/01/2020 al 31/03/2020,</t>
    </r>
    <r>
      <rPr>
        <sz val="10"/>
        <color rgb="FF000000"/>
        <rFont val="Arial"/>
        <family val="2"/>
      </rPr>
      <t xml:space="preserve"> se realizó seguimiento a los 34 riesgos asociados a los procesos, de los cuales NO se materializó ningún riesgo. Indicador: Nro de riesgos materializados / Nro de riesgos identificados * 100= 0
Para el segundo trimestre del 2020 comprendido entre el</t>
    </r>
    <r>
      <rPr>
        <b/>
        <sz val="10"/>
        <color rgb="FF000000"/>
        <rFont val="Arial"/>
        <family val="2"/>
      </rPr>
      <t xml:space="preserve"> 01/04/2020 al 30/06/2020</t>
    </r>
    <r>
      <rPr>
        <sz val="10"/>
        <color rgb="FF000000"/>
        <rFont val="Arial"/>
        <family val="2"/>
      </rPr>
      <t>, se realizó seguimiento a los 34 riesgos asociados a los procesos, de los cuales NO se materializó ningún riesgo. Indicador: Nro de riesgos materializados / Nro de riesgos identificados * 100= 0
Para el período comprendido entre el</t>
    </r>
    <r>
      <rPr>
        <b/>
        <sz val="10"/>
        <color rgb="FF000000"/>
        <rFont val="Arial"/>
        <family val="2"/>
      </rPr>
      <t xml:space="preserve"> 01/07/2020 al 30/09/2020</t>
    </r>
    <r>
      <rPr>
        <sz val="10"/>
        <color rgb="FF000000"/>
        <rFont val="Arial"/>
        <family val="2"/>
      </rPr>
      <t xml:space="preserve">, se realizó seguimiento a 40 riesgos de los 41 riesgos asociados a los procesos, de los seguimientos realizados ningún riesgo se materializó. 
Nº de riesgos materializados/Nº de riesgos identificados  X 100= 0/41*100=0%
Pendiente el seguimiento al riesgo de Insatisfacción Social del proceso de atención al ciudadano. 
</t>
    </r>
  </si>
  <si>
    <r>
      <t>DERECHOS HUMANOS:  30/12/2020</t>
    </r>
    <r>
      <rPr>
        <sz val="9"/>
        <rFont val="Arial"/>
        <family val="2"/>
      </rPr>
      <t xml:space="preserve"> se cumplió con el 100% de las metas establecidas. el riesgo materializado fue el minimo. de las diez (10) actividades programadas en el plan de accion se cumplio las diez (10).   la accion fue eficaz. Se cumplieron las metas establecidas en un 99%, el riesgo materializado fue mínimo.
10/07/2020 se evidencia mediante el control trimestral al plan de accion el cumplimiento de las metas establecidas en un 91,67%. De las 10 actividades programas dentro del pla n de accion, se realizaron ocho (08), porque una(01) esta programada para el mes de diciembre de 2020. Las capacitaciones que equivalen al 8,33% no se cumplieron en su meta, por la contigencia del COVI-19. Aqui se desviaron las atenciones urgentes hacia esta actividad, dandole prelacion a la misma.
Se establece la accion preventiva de hacer seguimiento periodico a las fuentes de mejoramiento para controlar las posibles desviaciones a las metas y objetivos del proceso, con el fin de dar cumplimiento y que no se materialize el riesgo.(Llevar al plan de mejoramiento para el proximo trimestre esta accion. el riesgo continúa para el año 2021, los controles y las causas son coherentes con el riesgo.   </t>
    </r>
    <r>
      <rPr>
        <b/>
        <sz val="9"/>
        <rFont val="Arial"/>
        <family val="2"/>
      </rPr>
      <t xml:space="preserve">
COLECTIVOS.  30/09/2020 </t>
    </r>
    <r>
      <rPr>
        <sz val="9"/>
        <rFont val="Arial"/>
        <family val="2"/>
      </rPr>
      <t>Se cumplieron las metas establecidas en un 100%, el riesgo materializado fue mínimo; fueron realizadas once (11) actividades de las nueve (9) programadas para el trimestre julio, agosto y septiembre.</t>
    </r>
    <r>
      <rPr>
        <b/>
        <sz val="9"/>
        <rFont val="Arial"/>
        <family val="2"/>
      </rPr>
      <t xml:space="preserve">
DERECHOS HUMANOS 30/09/2020 </t>
    </r>
    <r>
      <rPr>
        <sz val="9"/>
        <rFont val="Arial"/>
        <family val="2"/>
      </rPr>
      <t xml:space="preserve">Se cumplieron las metas establecidas en un 100%, el riesgo no se materializó   De las 10 actividades programadas en el plan de acción , se realizaron 10 actividades.         </t>
    </r>
    <r>
      <rPr>
        <b/>
        <sz val="9"/>
        <rFont val="Arial"/>
        <family val="2"/>
      </rPr>
      <t xml:space="preserve">       Evidencia carpetas de archivo DDHH. DERECHOS HUMANOS </t>
    </r>
  </si>
  <si>
    <r>
      <t xml:space="preserve">09/07/2020- Resumen de acciones presentadas durante el 1er semestre de 2020:
</t>
    </r>
    <r>
      <rPr>
        <b/>
        <sz val="9"/>
        <rFont val="Arial"/>
        <family val="2"/>
      </rPr>
      <t>TUTELAS 11</t>
    </r>
    <r>
      <rPr>
        <sz val="9"/>
        <rFont val="Arial"/>
        <family val="2"/>
      </rPr>
      <t xml:space="preserve">
</t>
    </r>
    <r>
      <rPr>
        <b/>
        <sz val="9"/>
        <rFont val="Arial"/>
        <family val="2"/>
      </rPr>
      <t>solicitudes de inclusion 88  
intervenciones    107
capacitaciones= 02
PQRDS =101</t>
    </r>
    <r>
      <rPr>
        <sz val="9"/>
        <rFont val="Arial"/>
        <family val="2"/>
      </rPr>
      <t xml:space="preserve">
(308/309)*100=</t>
    </r>
    <r>
      <rPr>
        <b/>
        <sz val="9"/>
        <rFont val="Arial"/>
        <family val="2"/>
      </rPr>
      <t>99,67%</t>
    </r>
    <r>
      <rPr>
        <sz val="9"/>
        <rFont val="Arial"/>
        <family val="2"/>
      </rPr>
      <t xml:space="preserve">. Se presentaron 309 acciones de las cuales una (01) "Tutela PPL" fue inadmitida por el Juez.
</t>
    </r>
    <r>
      <rPr>
        <b/>
        <sz val="9"/>
        <rFont val="Arial"/>
        <family val="2"/>
      </rPr>
      <t>Evidencia: Software de PQRDS de la Personeria Atencion al Ciudadano. Se cumplio con un avance de ejecucion  del 99.67% sobre la Meta del semestre.</t>
    </r>
    <r>
      <rPr>
        <sz val="9"/>
        <rFont val="Arial"/>
        <family val="2"/>
      </rPr>
      <t xml:space="preserve">
Por lo tanto </t>
    </r>
    <r>
      <rPr>
        <b/>
        <sz val="9"/>
        <rFont val="Arial"/>
        <family val="2"/>
      </rPr>
      <t>NO</t>
    </r>
    <r>
      <rPr>
        <sz val="9"/>
        <rFont val="Arial"/>
        <family val="2"/>
      </rPr>
      <t xml:space="preserve"> se Materializo el Riesgo. de esta manera no requiere tomar acciones preventivas ni de mejora.
</t>
    </r>
    <r>
      <rPr>
        <b/>
        <sz val="9"/>
        <rFont val="Arial"/>
        <family val="2"/>
      </rPr>
      <t>.DERECHOS HUMANOS 30/12/2020</t>
    </r>
    <r>
      <rPr>
        <sz val="9"/>
        <rFont val="Arial"/>
        <family val="2"/>
      </rPr>
      <t xml:space="preserve"> este riesgo continúa vigente para el siguiente año 2021. Se cambia o modifica lo siguiente: en la misma columna de la causa se define el método "LLUVIA DE IDEAS" y se pondera la de mayor peso resaltado en negrita. En la columna de la acción se corrige la palabra "corrección" por la palabra"Corregír" </t>
    </r>
  </si>
  <si>
    <r>
      <t xml:space="preserve">Las declaraciones recibidas en el primer trimestre del año 2020 fueron 135 y tramitadas 135, no se materializó el riesgo porque el nùmero de declaraciones recibidas fue el mismo numero de declaraciones tramitadas.
Para el segundo trimestre abril_junio, se recepcionaron  181 declaraciones con requisitos de ley, de 181 declaraciones solicitadas(181/181)*100=100%.
</t>
    </r>
    <r>
      <rPr>
        <b/>
        <sz val="9"/>
        <rFont val="Arial"/>
        <family val="2"/>
      </rPr>
      <t>Clasificadas asi:</t>
    </r>
    <r>
      <rPr>
        <sz val="9"/>
        <rFont val="Arial"/>
        <family val="2"/>
      </rPr>
      <t xml:space="preserve">
Desplazamiento: 269
Homicidio: 34
Delitos contra la libertad sexual: 02
Atentado a Personas: 04
Secuestro: 02
Amenazas: 02
Desaparicion Forzada :01
Lesiones Personales: 02
EVidencia: Software PQRSDF
De esta manera se puede evidenciar un avance del 100%, en las declaraciones recibidas. No se materializo el Riesgo, por lo tanto No se requieren acciones prevetivas y de mejora.
</t>
    </r>
    <r>
      <rPr>
        <b/>
        <sz val="9"/>
        <rFont val="Arial"/>
        <family val="2"/>
      </rPr>
      <t>30/09/2020</t>
    </r>
    <r>
      <rPr>
        <sz val="9"/>
        <rFont val="Arial"/>
        <family val="2"/>
      </rPr>
      <t xml:space="preserve"> Las declaraciones recibidas en el tercer trimestre del año 2020 fueron 28 y tramitadas 28, no se materializó el riesgo porque el nùmero de declaraciones recibidas fue el mismo numero de declaraciones tramitadas por lo tanto no se requieren acciones correctivas ni de mejora.                    POR DESPLAZAMIENTO 22
POR HOMICIDO 2
AMENAZAS  4
TOTAL DECLARACIONES  28
 BONO ALIMENTARIO 13
AYUDA PARA ARRIENDO 9
ATENCION EN SALUD 5
CUPOS ESCOLARES
ATENCIÓN PSICOSOCIAL 31
TOTAL AYUDAS 31. Meta del 100% cumplida        Evidencia: carpeta de informes.
DERECHOS HUMANOS 30/12/2020 Este riesgo continúa vigente para el año 2021 con las siguientes modificaciones: Se cambia en la columna el tipo de riesgo Operativo por "Riesgo de corrupción", además en la columna de la causa se define bajo el método de Lluvía de ideas, la de mayor peso " INTERÉS DE BENEFICIAR AL PARTICULAR". Los controles han sido eficaces por lo tanto no requieren ser modificados. Se definió la meta del 100% de cumplimiento para medir este riesgo. Este riesgo continúa vigente para el año 2021 con las siguientes modificaciones: Se cambia en la columna el tipo de riesgo Operativo por "Riesgo de corrupción", además en la columna de la causa se define bajo el método de Lluvía de ideas, la de mayor peso " INTERÉS DE BENEFICIAR AL PARTICULAR". Los controles han sido eficaces por lo tanto no requieren ser modificados. Se definió la meta del 100% de cumplimiento para medir este riesgo.</t>
    </r>
  </si>
  <si>
    <r>
      <t>durante el periodo comprendido entre el 1 de Enero de 2020 y junio 30 del mismo, se brindaron 94 asesorias, de 101 asesorias solicitadas (101/101)*100=</t>
    </r>
    <r>
      <rPr>
        <b/>
        <sz val="9"/>
        <rFont val="Arial"/>
        <family val="2"/>
      </rPr>
      <t xml:space="preserve"> 100</t>
    </r>
    <r>
      <rPr>
        <sz val="9"/>
        <rFont val="Arial"/>
        <family val="2"/>
      </rPr>
      <t xml:space="preserve">%. Por lo tanto se produjo un avance de ejecución del 100% sobre el 100% de la meta. No se materializo el Riesgo, por lo tanto no requiere accion preventiva .
Evidencia Software de PQRSDF de la Personeria de Itagui
Clasificacion: 
citaciones:05
</t>
    </r>
    <r>
      <rPr>
        <b/>
        <sz val="9"/>
        <rFont val="Arial"/>
        <family val="2"/>
      </rPr>
      <t>Denuncias:03</t>
    </r>
    <r>
      <rPr>
        <sz val="9"/>
        <rFont val="Arial"/>
        <family val="2"/>
      </rPr>
      <t xml:space="preserve">
Peticion de consulta tutela:02
Peticion de documentacion:01
Peticion de documentacion tutela =1
Peticion de Informacion: 16
Peticion de informacion tutela 12
</t>
    </r>
    <r>
      <rPr>
        <b/>
        <sz val="9"/>
        <rFont val="Arial"/>
        <family val="2"/>
      </rPr>
      <t>Queja 01</t>
    </r>
    <r>
      <rPr>
        <sz val="9"/>
        <rFont val="Arial"/>
        <family val="2"/>
      </rPr>
      <t xml:space="preserve">
Seguimientos derecho de peticion:05
Solicitudes de Cita: 55.
las 7 solicitudes restantes, no tuvieron demandas de la comunidad. 
No se materializo el riesgo. Se presentaron 03 denuncias y 01 queja. Se tomaran acciones  en el plan de mejoramiento para corregir esta desviacion para el siguiente periodo.
</t>
    </r>
    <r>
      <rPr>
        <b/>
        <sz val="9"/>
        <rFont val="Arial"/>
        <family val="2"/>
      </rPr>
      <t xml:space="preserve">DERECHOS HUMANOS: 30/12/2020. </t>
    </r>
    <r>
      <rPr>
        <sz val="9"/>
        <rFont val="Arial"/>
        <family val="2"/>
      </rPr>
      <t xml:space="preserve">durante el periodo comprendido entre 1 de julio y el 30 de diciembre de 2020. se brindaron se atendio el 100% de asesorias solicitadas. por lo tanto la accion fue eficaz no se materializo el riesgo. no se requiere acciion preventiva   Evidencia Software de PQRSDF de la Personeria de Itagui
Clasificacion: 
citaciones:0
Denuncias:02
Peticion de consulta tutela:02
Peticion de documentacion:01
Peticion de documentacion tutela =1
Peticion de Informacion:10
Peticion de informacion tutela 44
Queja 02
Seguimientos derecho de peticion:08
Solicitudes de Cita: 3
lasdemas  solicitudes restantes, no tuvieron demandas de la comunidad.           </t>
    </r>
  </si>
  <si>
    <r>
      <rPr>
        <b/>
        <sz val="9"/>
        <rFont val="Arial"/>
        <family val="2"/>
      </rPr>
      <t>10/07/2020.</t>
    </r>
    <r>
      <rPr>
        <sz val="9"/>
        <rFont val="Arial"/>
        <family val="2"/>
      </rPr>
      <t xml:space="preserve">  En el periodo comprendido entre 01 de enero y 30 de abril de 2020, Se evidencia en el Software de PQRDSF, y posteriormente la Reclasificacion y el analisis que el control permitio identificar la No extralimitacion de funciones. 
Además se socializo el Codigo de integridad durante este periodo. </t>
    </r>
    <r>
      <rPr>
        <b/>
        <sz val="9"/>
        <rFont val="Arial"/>
        <family val="2"/>
      </rPr>
      <t>Evidencia acta FG-03</t>
    </r>
    <r>
      <rPr>
        <sz val="9"/>
        <rFont val="Arial"/>
        <family val="2"/>
      </rPr>
      <t xml:space="preserve">. Por lo tanto el Riesgo No se Materializó. No se tomaran acciones preventivas, correctivas ni de mejora en el plan de mejoramiento.
Se solicitará en Comite de Gestion y Desempeño los siguientes cambios en la matriz de riesgos asi: Metodo de Causa(lluvia de ideas) definicion de la causa; definicion de controles; definicion de la accion; registro y evidencias. Ademas se solicita al comite la eliminacion de las columnas (indicador y Meta) ademas de solicitar el cambio del seguimiento a este riesgo para que se haga trimestal en vez del cuatrimestre. especificados en el acta No..xxxxxxx del dia </t>
    </r>
    <r>
      <rPr>
        <b/>
        <sz val="9"/>
        <rFont val="Arial"/>
        <family val="2"/>
      </rPr>
      <t xml:space="preserve">10/07/2020.
30/09/2020 </t>
    </r>
    <r>
      <rPr>
        <sz val="9"/>
        <rFont val="Arial"/>
        <family val="2"/>
      </rPr>
      <t xml:space="preserve">Se realizó Comité Primario (15/07/2020) en el que se analizan el desempeño del procedimiento realizado frente a la atención de las víctimas del conflicto armado y en Comité Primario del 15/08/2020 se analiza el desempeño de actividades. Dicha evaluación de actividades de desempeño dan cuenta del análisis y del control que permitió identificar la No extralimitaciones de funciones.Por lo tanto el riesgo no se materializó
</t>
    </r>
    <r>
      <rPr>
        <b/>
        <sz val="9"/>
        <rFont val="Arial"/>
        <family val="2"/>
      </rPr>
      <t>30/12/2020</t>
    </r>
    <r>
      <rPr>
        <sz val="9"/>
        <rFont val="Arial"/>
        <family val="2"/>
      </rPr>
      <t xml:space="preserve"> Este riesgo también continúa para el año 2021 con las siguientes modificaciones: En la columna de análisis de causas, se define bajo el método de lluvis de ideas la causa principal "Obtener un beneficio propio (económico, personal, laboral, familiar o de otra índole)". En la columna descripción de los controles definimos el "Código de Integridad" como el control para atacar el riesgo. En la columna de la acción se modifica por "Socializar el código de integridad de la Personería periódicamente".Se continúa con la medición de este riesgo cuatrimestral.30/09/2020 Se realizó Comité Primario (15/07/2020) en el que se analizan el desempeño del procedimiento realizado frente a la atención de las víctimas del conflicto armado y en Comité Primario del 15/08/2020 se analiza el desempeño de actividades. Dicha evaluación de actividades de desempeño dan cuenta del análisis y del control que permitió identificar la No extralimitaciones de funciones.Por lo tanto el riesgo no se materializó. DERECHOS HUMANOS</t>
    </r>
  </si>
  <si>
    <r>
      <rPr>
        <b/>
        <sz val="9"/>
        <rFont val="Arial"/>
        <family val="2"/>
      </rPr>
      <t>Enero 01 al 30 de abril de 2020</t>
    </r>
    <r>
      <rPr>
        <sz val="9"/>
        <rFont val="Arial"/>
        <family val="2"/>
      </rPr>
      <t xml:space="preserve">, se implemeto el codigo de integridad,  se hace auditorias  en la entidad, existen comites primarios, se solicitó a todos los funcionarios de la personería realizar el curso  virtual de Modelo Integrado de Planeación y Gestión MIPG y el de Integridad, Transparencia y lucha contra la corrupción.  El control fue efectivo puesto que no se visulizó que se ocultara informacion en algun funcionario de la personeria. Evidencia Pagina web de la personeria trasparencia y acceso a la informacion publica. Evidencia de la accion curso virtual y pagina web. No se materializo el riesgo durante el trimestre. No se requiere acciones preventivas.
Cambios: 
metodo de lluvias para definir la causa de mayor valor porcentual.
se modifica el impacto y la probabilidad.
se define los controles.
se definieron las acciones para atacar la causa.
se definieron los registros (evidencias) para su control
se define por parte de la delegatura derechos humanos que el seguimiento se haga trimestral.
</t>
    </r>
    <r>
      <rPr>
        <b/>
        <sz val="9"/>
        <rFont val="Arial"/>
        <family val="2"/>
      </rPr>
      <t>Mayo a Agosto de 2020.</t>
    </r>
    <r>
      <rPr>
        <sz val="9"/>
        <rFont val="Arial"/>
        <family val="2"/>
      </rPr>
      <t xml:space="preserve"> La oficina de contro interno realizó el seguimiento a este riesgo y  no se ha materializado .  
</t>
    </r>
  </si>
  <si>
    <r>
      <rPr>
        <b/>
        <sz val="11"/>
        <rFont val="Arial"/>
        <family val="2"/>
      </rPr>
      <t xml:space="preserve">1 de enero al 30 de abril de 2020, </t>
    </r>
    <r>
      <rPr>
        <sz val="11"/>
        <rFont val="Arial"/>
        <family val="2"/>
      </rPr>
      <t xml:space="preserve">una vez revisado y analizado este riesgo, se evidencio que no se ha materializado, El plan de capacitaciones se ha cumplido dentro de la emergencia sanitaria de una manera virtual y semipresencial. 
</t>
    </r>
    <r>
      <rPr>
        <b/>
        <sz val="11"/>
        <rFont val="Arial"/>
        <family val="2"/>
      </rPr>
      <t>Mayo a Agosto de 2020.</t>
    </r>
    <r>
      <rPr>
        <sz val="11"/>
        <rFont val="Arial"/>
        <family val="2"/>
      </rPr>
      <t xml:space="preserve"> La oficina de control interno realizó el seguimiento a este riesgo y  no se ha materializado .  
</t>
    </r>
    <r>
      <rPr>
        <b/>
        <sz val="11"/>
        <rFont val="Arial"/>
        <family val="2"/>
      </rPr>
      <t>Septiembre a diciembre de 2020</t>
    </r>
    <r>
      <rPr>
        <sz val="11"/>
        <rFont val="Arial"/>
        <family val="2"/>
      </rPr>
      <t xml:space="preserve">      La oficina de control interno realizó el seguimiento a este riesgo y  no se ha materializado . 
</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</si>
  <si>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 xml:space="preserve">Mayo a Agosto de 2020. </t>
    </r>
    <r>
      <rPr>
        <sz val="10"/>
        <rFont val="Arial"/>
        <family val="2"/>
      </rPr>
      <t xml:space="preserve">La oficina de contro interno realizó el seguimiento a este riesgo y  no se ha materializado .  
</t>
    </r>
    <r>
      <rPr>
        <b/>
        <sz val="10"/>
        <rFont val="Arial"/>
        <family val="2"/>
      </rPr>
      <t xml:space="preserve">Septiembre a diciembre de 2020 </t>
    </r>
    <r>
      <rPr>
        <sz val="10"/>
        <rFont val="Arial"/>
        <family val="2"/>
      </rPr>
      <t xml:space="preserve">    A través  de los controles como son los monitoreos y la evaluación de los procedimientos del sistema de gestión en cada una de las delegaturas se tienen.Cero (0) Fallos judiciales o administrativos ejecutoriados emitidos contra funcionarios de la Personería que impliquen conductas sobre guardar silencio teniendo conocimiento de la comisión de un hecho ilicito o ilegal para favorecimiento propio o de un tercero. este riesgo no se materializo, se continua con este riesgo para el 2021.</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</si>
  <si>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emtregados a cada uno de los responsables de los procesos auditados para que diriman sobre los mismos y presenten las evidencias si ha habido lugar a una inconsistencia en el proceso auditor para finalmente si se continua con las diferencia, será el comité de coordinación de control interno  el que se encargue de verificar las diferencia, por lo </t>
    </r>
    <r>
      <rPr>
        <b/>
        <sz val="10"/>
        <rFont val="Arial"/>
        <family val="2"/>
      </rPr>
      <t>c</t>
    </r>
    <r>
      <rPr>
        <sz val="10"/>
        <rFont val="Arial"/>
        <family val="2"/>
      </rPr>
      <t xml:space="preserve">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 xml:space="preserve">Septiembre a diciembre de 2020, </t>
    </r>
    <r>
      <rPr>
        <sz val="10"/>
        <rFont val="Arial"/>
        <family val="2"/>
      </rPr>
      <t xml:space="preserve">La oficina de contro interno realizó el seguimiento a este riesgo y  no se ha materializado .  </t>
    </r>
  </si>
  <si>
    <r>
      <rPr>
        <b/>
        <sz val="11"/>
        <rFont val="Arial"/>
        <family val="2"/>
      </rPr>
      <t>1 de enero al 30 de junio de 2020</t>
    </r>
    <r>
      <rPr>
        <sz val="11"/>
        <rFont val="Arial"/>
        <family val="2"/>
      </rPr>
      <t xml:space="preserve"> una vez revisado y analizado este riesgo, se evidencio que no se materializó, el protocolo de seguridad debe hacersele ajustes en su construcción.  A comienzos del año 2019 se socializó en Comité Directivo lo construido en el protocolo de seguridad y se encuentra pendiente ajustarlo para su posteiror revisión, aprobación y adopción en la Entidad.(viene desde el año 2019) Actualmente se esta aplicando el Protocolo de Bioseguridad  Covid-19. 
</t>
    </r>
    <r>
      <rPr>
        <b/>
        <sz val="11"/>
        <rFont val="Arial"/>
        <family val="2"/>
      </rPr>
      <t>Julio a Diciembre de 2020</t>
    </r>
    <r>
      <rPr>
        <sz val="11"/>
        <rFont val="Arial"/>
        <family val="2"/>
      </rPr>
      <t xml:space="preserve">. la entidad implemento el protocolo de bioseguridad por la covid - 19, mediante Resolución 055/2020 (7 de mayo) el cual se le ha realizado seguimiento, evideniando que este riesgo no se ha materializado. </t>
    </r>
  </si>
  <si>
    <r>
      <t>31/03/2020</t>
    </r>
    <r>
      <rPr>
        <sz val="11"/>
        <rFont val="Arial"/>
        <family val="2"/>
      </rPr>
      <t xml:space="preserve"> En este trimestre se puede evidenciar que una vez revisado y analizado este riesgo, por lo tanto no se materializó este riesgo, ya que a través de la Secretaría General se analizó  la contratación del personal de apoyo requerido para las actividades propias de los procesos de la Entidad. Se estableció coninuar con las ordenes de prestación de servicios para apoyo a la gestión de atencion al ciudadano y de las delegaturas en las cuales fue necesario contratar personal.
</t>
    </r>
    <r>
      <rPr>
        <b/>
        <sz val="11"/>
        <rFont val="Arial"/>
        <family val="2"/>
      </rPr>
      <t>30/04/2020 31/06/2020 </t>
    </r>
    <r>
      <rPr>
        <sz val="11"/>
        <rFont val="Arial"/>
        <family val="2"/>
      </rPr>
      <t xml:space="preserve">En este trimestre se puede evidenciar que una vez revisado y analizado este riesgo,no se materializó, ya que a través de la Secretaría General se analizó  la contratación del personal de apoyo requerido para las actividades propias de los procesos de la Entidad. Se estableció continuar con el apoyo en prestación de servicios a la gestión de atencion al ciudadano y de las delegaturas en las cuales fue necesario contratar personal en el primer trimestre. </t>
    </r>
    <r>
      <rPr>
        <b/>
        <sz val="11"/>
        <rFont val="Arial"/>
        <family val="2"/>
      </rPr>
      <t xml:space="preserve">Julio a septiembre de 2020. </t>
    </r>
    <r>
      <rPr>
        <sz val="11"/>
        <rFont val="Arial"/>
        <family val="2"/>
      </rPr>
      <t xml:space="preserve"> En este trimestre se puede evidenciar que una vez revisado y analizado este riesgo,no se materializó, ya que a través de la Secretaría General se analizó  la contratación del personal de apoyo requerido para las actividades propias de los procesos de la Entidad. Se estableció continuar con el apoyo en prestación de servicios a la gestión de atencion al ciudadano y de las delegaturas en las cuales fue necesario contratar personal en el primer trimestre
</t>
    </r>
    <r>
      <rPr>
        <b/>
        <sz val="11"/>
        <rFont val="Arial"/>
        <family val="2"/>
      </rPr>
      <t>Octubre a diciembre de 2020,</t>
    </r>
    <r>
      <rPr>
        <sz val="11"/>
        <rFont val="Arial"/>
        <family val="2"/>
      </rPr>
      <t xml:space="preserve"> Se termina el cuarto trimestre sin que el riesgo se materialice, ya que con el personal contratado para apoyo a la gestión se logra superar las expectativas en todos los procesos de la entidad. </t>
    </r>
  </si>
  <si>
    <r>
      <rPr>
        <b/>
        <sz val="11"/>
        <rFont val="Arial"/>
        <family val="2"/>
      </rPr>
      <t>Enero a Junio de 2020</t>
    </r>
    <r>
      <rPr>
        <sz val="11"/>
        <rFont val="Arial"/>
        <family val="2"/>
      </rPr>
      <t xml:space="preserve"> se programaron capacitaciones las cuales se han venido cumpliendo de manera virtual debido a la Emergencia Sanitaria, lo cual nos da un 100% de cumplimiento del Plan de capacitaciones, ya que se han obtenido capacitaciones adicionales a las programadas, 
</t>
    </r>
    <r>
      <rPr>
        <b/>
        <sz val="11"/>
        <rFont val="Arial"/>
        <family val="2"/>
      </rPr>
      <t>Julio a diciembre de 2020,</t>
    </r>
    <r>
      <rPr>
        <sz val="11"/>
        <rFont val="Arial"/>
        <family val="2"/>
      </rPr>
      <t xml:space="preserve"> se programaron capacitaciones las cuales se han venido cumpliendo de manera virtual  y presencial en el segundo semestre, lo cual nos da más de un 100% de cumplimiento del Plan de capacitaciones, ya que se han obtenido capacitaciones adicionales a las programadas,  el riesgo no se materializó. </t>
    </r>
  </si>
  <si>
    <r>
      <t xml:space="preserve">Enero a Junio de 2020. </t>
    </r>
    <r>
      <rPr>
        <sz val="11"/>
        <rFont val="Arial"/>
        <family val="2"/>
      </rPr>
      <t xml:space="preserve">Se programaron capacitaciones para el personal de planta y contratistas con el fin de aumentar sus conocimientos y competencias.
</t>
    </r>
    <r>
      <rPr>
        <b/>
        <sz val="11"/>
        <rFont val="Arial"/>
        <family val="2"/>
      </rPr>
      <t>Julio a Diciembre de 2020,</t>
    </r>
    <r>
      <rPr>
        <sz val="11"/>
        <rFont val="Arial"/>
        <family val="2"/>
      </rPr>
      <t xml:space="preserve"> se cumplio con el 100%  de las capacitaciones programadas, por lo tanto no se materializó el riesgo. </t>
    </r>
  </si>
  <si>
    <r>
      <rPr>
        <b/>
        <sz val="11"/>
        <rFont val="Arial"/>
        <family val="2"/>
      </rPr>
      <t xml:space="preserve">enero 01 al 30 de abril de 2020, </t>
    </r>
    <r>
      <rPr>
        <sz val="11"/>
        <rFont val="Arial"/>
        <family val="2"/>
      </rPr>
      <t xml:space="preserve">La entidad ha realizado control de riesgos de corrupción según lo establecido en la Resolución 023 de 2020 Plan Anticorrupción . Las adquisiciones realizadas se han hecho según dichos lineamientos. Por lo que no se ha materializado el riesgo. 
</t>
    </r>
    <r>
      <rPr>
        <b/>
        <sz val="11"/>
        <rFont val="Arial"/>
        <family val="2"/>
      </rPr>
      <t>Mayo a Agosto de 2020.</t>
    </r>
    <r>
      <rPr>
        <sz val="11"/>
        <rFont val="Arial"/>
        <family val="2"/>
      </rPr>
      <t xml:space="preserve">
La entidad ha realizado control de riesgos de corrupción según lo establecido en la Resolución 023 de 2020 Plan Anticorrupción . Las adquisiciones realizadas se han hecho según dichos lineamientos. Por lo que no se ha materializado el riesgo.
</t>
    </r>
    <r>
      <rPr>
        <b/>
        <sz val="11"/>
        <rFont val="Arial"/>
        <family val="2"/>
      </rPr>
      <t xml:space="preserve">Septiembre a Diciembre de 2020 . </t>
    </r>
    <r>
      <rPr>
        <sz val="11"/>
        <rFont val="Arial"/>
        <family val="2"/>
      </rPr>
      <t xml:space="preserve">Se termina el cuarto trimestre sin la materialización del riesgo, ya que se las adquisiciones se realizaron con los lineamientos según el plan anticorrupción. </t>
    </r>
  </si>
  <si>
    <r>
      <rPr>
        <b/>
        <sz val="10"/>
        <rFont val="Arial"/>
        <family val="2"/>
      </rPr>
      <t>Enero 01 al 30 de abril de 2020,</t>
    </r>
    <r>
      <rPr>
        <sz val="10"/>
        <rFont val="Arial"/>
        <family val="2"/>
      </rPr>
      <t xml:space="preserve"> 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Septiembre a diciembre de 2020</t>
    </r>
    <r>
      <rPr>
        <sz val="10"/>
        <rFont val="Arial"/>
        <family val="2"/>
      </rPr>
      <t xml:space="preserve">. La oficina de contro interno realizó el seguimiento a este riesgo y  no se ha materializado </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</si>
  <si>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 xml:space="preserve">Mayo a Agosto de 2020. </t>
    </r>
    <r>
      <rPr>
        <sz val="10"/>
        <rFont val="Arial"/>
        <family val="2"/>
      </rPr>
      <t xml:space="preserve">La oficina de contro interno realizó el seguimiento a este riesgo y  no se ha materializado . 
</t>
    </r>
    <r>
      <rPr>
        <b/>
        <sz val="10"/>
        <rFont val="Arial"/>
        <family val="2"/>
      </rPr>
      <t xml:space="preserve">Septiembre a Diciembre de 2020,   </t>
    </r>
    <r>
      <rPr>
        <sz val="10"/>
        <rFont val="Arial"/>
        <family val="2"/>
      </rPr>
      <t xml:space="preserve">A través  de los controles como son los monitoreos y la evaluación de los procedimientos del sistema de gestión en cada una de las delegaturas se tienen.Cero (0) Fallos judiciales o administrativos ejecutoriados emitidos contra funcionarios de la Personería que impliquen conductas sobre guardar silencio teniendo conocimiento de la comisión de un hecho ilicito o ilegal para favorecimiento propio o de un tercero. este riesgo no se materializo, se continua con este riesgo para el 2021. </t>
    </r>
  </si>
  <si>
    <r>
      <t xml:space="preserve">1 de enero al 30 de junio de 2020 </t>
    </r>
    <r>
      <rPr>
        <sz val="11"/>
        <rFont val="Arial"/>
        <family val="2"/>
      </rPr>
      <t>se realizo verificación de bienes, los cuales se encuentran inventariados en su totalidad</t>
    </r>
    <r>
      <rPr>
        <b/>
        <sz val="11"/>
        <rFont val="Arial"/>
        <family val="2"/>
      </rPr>
      <t xml:space="preserve">.
Julio a diciembre de 2020. </t>
    </r>
    <r>
      <rPr>
        <sz val="11"/>
        <rFont val="Arial"/>
        <family val="2"/>
      </rPr>
      <t xml:space="preserve">los bienes de la entidad se encuentran inventariados en su totalidad, custodiados y asegurados por lo que este riesgo no se materializó. </t>
    </r>
  </si>
  <si>
    <r>
      <rPr>
        <b/>
        <sz val="11"/>
        <rFont val="Arial"/>
        <family val="2"/>
      </rPr>
      <t>Enero a marzo:</t>
    </r>
    <r>
      <rPr>
        <sz val="11"/>
        <rFont val="Arial"/>
        <family val="2"/>
      </rPr>
      <t xml:space="preserve">
En este trimestre se ha cumplido al 100% con toda la  rendicion de la informacion de contratos basada en la norma, por lo tanto no se materializo el riesgo ya que no se presentaron incumplimientos para este trimestre. 
</t>
    </r>
    <r>
      <rPr>
        <b/>
        <sz val="11"/>
        <rFont val="Arial"/>
        <family val="2"/>
      </rPr>
      <t>Abril a Junio:</t>
    </r>
    <r>
      <rPr>
        <sz val="11"/>
        <rFont val="Arial"/>
        <family val="2"/>
      </rPr>
      <t xml:space="preserve"> En este trimestre se ha cumplido al 100% con toda la  rendicion de la informacion de contratos basada en la norma, por lo tanto no se materializo el riesgo ya que no se presentaron incumplimientos para este trimestre. 
</t>
    </r>
    <r>
      <rPr>
        <b/>
        <sz val="11"/>
        <rFont val="Arial"/>
        <family val="2"/>
      </rPr>
      <t>Julio a Septiembre:</t>
    </r>
    <r>
      <rPr>
        <sz val="11"/>
        <rFont val="Arial"/>
        <family val="2"/>
      </rPr>
      <t xml:space="preserve"> En este trimestre se ha cumplido al 100% con toda la  rendicion de la informacion de contratos basada en la norma, por lo tanto no se materializo el riesgo ya que no se presentaron incumplimientos para este trimestre. 
</t>
    </r>
    <r>
      <rPr>
        <b/>
        <sz val="11"/>
        <rFont val="Arial"/>
        <family val="2"/>
      </rPr>
      <t>Octubre a diciembre</t>
    </r>
    <r>
      <rPr>
        <sz val="11"/>
        <rFont val="Arial"/>
        <family val="2"/>
      </rPr>
      <t xml:space="preserve">: En este trimestre se ha cumplido al 100% con toda la  rendicion de la informacion de contratos basada en la norma, por lo tanto no se materializo el riesgo ya que no se presentaron incumplimientos para este trimestre. 
</t>
    </r>
  </si>
  <si>
    <r>
      <t xml:space="preserve">Enero a marzo de 2020:
</t>
    </r>
    <r>
      <rPr>
        <sz val="11"/>
        <rFont val="Arial"/>
        <family val="2"/>
      </rPr>
      <t xml:space="preserve">En este trimestre se ha cumplido con el 100% de la contratacion realizada para procesos misionales, por lo que este riesgo no se materializo 
</t>
    </r>
    <r>
      <rPr>
        <b/>
        <sz val="11"/>
        <rFont val="Arial"/>
        <family val="2"/>
      </rPr>
      <t xml:space="preserve">Abril a Junio de 2020:
</t>
    </r>
    <r>
      <rPr>
        <sz val="11"/>
        <rFont val="Arial"/>
        <family val="2"/>
      </rPr>
      <t xml:space="preserve">En este trimestre se ha cumplido con el 100% de la contratación realizada para procesos misionales, por lo que este riesgo no se materializó 
</t>
    </r>
    <r>
      <rPr>
        <b/>
        <sz val="11"/>
        <rFont val="Arial"/>
        <family val="2"/>
      </rPr>
      <t xml:space="preserve">Julio a septiembre de 2020:
</t>
    </r>
    <r>
      <rPr>
        <sz val="11"/>
        <rFont val="Arial"/>
        <family val="2"/>
      </rPr>
      <t xml:space="preserve">En este trimestre se ha cumplido con el 100% de la contratación planeada para procesos misionales, por lo que este riesgo no se ha matrerializado
</t>
    </r>
    <r>
      <rPr>
        <b/>
        <sz val="11"/>
        <rFont val="Arial"/>
        <family val="2"/>
      </rPr>
      <t>octubre a Diciembre de 2020,</t>
    </r>
    <r>
      <rPr>
        <sz val="11"/>
        <rFont val="Arial"/>
        <family val="2"/>
      </rPr>
      <t xml:space="preserve"> En este trimestre se ha cumplido con el 100% de la contratación planeada para procesos misionales, por lo que este riesgo no se ha matrerializado</t>
    </r>
  </si>
  <si>
    <r>
      <rPr>
        <b/>
        <sz val="11"/>
        <rFont val="Arial"/>
        <family val="2"/>
      </rPr>
      <t>29/02/2020</t>
    </r>
    <r>
      <rPr>
        <sz val="11"/>
        <rFont val="Arial"/>
        <family val="2"/>
      </rPr>
      <t xml:space="preserve"> En el bimestre se ha realizado el respaldo a carpeta pública; 103,799 archivos respaldados de 103,799 totales (100%). 
Carpeta privada: 86,187 archivos respaldados de 86,187 totales (100%).
</t>
    </r>
    <r>
      <rPr>
        <b/>
        <sz val="11"/>
        <rFont val="Arial"/>
        <family val="2"/>
      </rPr>
      <t xml:space="preserve">30/04/2020  </t>
    </r>
    <r>
      <rPr>
        <sz val="11"/>
        <rFont val="Arial"/>
        <family val="2"/>
      </rPr>
      <t xml:space="preserve">la totalidad de la información de la entidad fue respaldada durante este periodo, por lo tanto no se materializó el riesgo. 
</t>
    </r>
    <r>
      <rPr>
        <b/>
        <sz val="11"/>
        <rFont val="Arial"/>
        <family val="2"/>
      </rPr>
      <t xml:space="preserve">30/06/2020 </t>
    </r>
    <r>
      <rPr>
        <sz val="11"/>
        <rFont val="Arial"/>
        <family val="2"/>
      </rPr>
      <t>la totalidad de la información de la entidad fue respaldada durante este periodo, por lo tanto no se materializó el riesgo</t>
    </r>
    <r>
      <rPr>
        <b/>
        <sz val="11"/>
        <rFont val="Arial"/>
        <family val="2"/>
      </rPr>
      <t xml:space="preserve">.
30/08/2020 </t>
    </r>
    <r>
      <rPr>
        <sz val="11"/>
        <rFont val="Arial"/>
        <family val="2"/>
      </rPr>
      <t xml:space="preserve">la totalidad de la información de la entidad fue respaldada durante este periodo, por lo tanto no se materializó el riesgo.
</t>
    </r>
    <r>
      <rPr>
        <b/>
        <sz val="11"/>
        <rFont val="Arial"/>
        <family val="2"/>
      </rPr>
      <t xml:space="preserve">30/10/2020. </t>
    </r>
    <r>
      <rPr>
        <sz val="11"/>
        <rFont val="Arial"/>
        <family val="2"/>
      </rPr>
      <t xml:space="preserve">la totalidad de la información de la entidad fue respaldada durante este periodo, por lo tanto no se materializó el riesgo.
</t>
    </r>
    <r>
      <rPr>
        <b/>
        <sz val="11"/>
        <rFont val="Arial"/>
        <family val="2"/>
      </rPr>
      <t>30/12/2020</t>
    </r>
    <r>
      <rPr>
        <sz val="11"/>
        <rFont val="Arial"/>
        <family val="2"/>
      </rPr>
      <t xml:space="preserve">  la totalidad de la información de la entidad fue respaldada durante este periodo, por lo tanto no se materializó el riesgo.</t>
    </r>
  </si>
  <si>
    <r>
      <rPr>
        <b/>
        <sz val="11"/>
        <rFont val="Arial"/>
        <family val="2"/>
      </rPr>
      <t>28/02/2020</t>
    </r>
    <r>
      <rPr>
        <sz val="11"/>
        <rFont val="Arial"/>
        <family val="2"/>
      </rPr>
      <t xml:space="preserve">  una vez revisado y analizado este indicador se determinó que no se evidencia materialización del riesgo. Se tiene una carpeta del </t>
    </r>
    <r>
      <rPr>
        <i/>
        <sz val="11"/>
        <rFont val="Arial"/>
        <family val="2"/>
      </rPr>
      <t>SGC</t>
    </r>
    <r>
      <rPr>
        <sz val="11"/>
        <rFont val="Arial"/>
        <family val="2"/>
      </rPr>
      <t xml:space="preserve"> con los archivos compartidos historicos y de la vigenca actual  para consulta de todos los funcionarios, pero con la restricción de cambios.    </t>
    </r>
    <r>
      <rPr>
        <b/>
        <sz val="11"/>
        <rFont val="Arial"/>
        <family val="2"/>
      </rPr>
      <t>30/04/2020</t>
    </r>
    <r>
      <rPr>
        <sz val="11"/>
        <rFont val="Arial"/>
        <family val="2"/>
      </rPr>
      <t xml:space="preserve">  una vez revisado y analizado este indicador se determinó que no se evidencia materialización del riesgo. Se tiene una carpeta del SGC con los archivos compartidos historicos y de la vigenca actual  para consulta de todos los funcionarios, pero con la restricción de cambios. 
</t>
    </r>
    <r>
      <rPr>
        <b/>
        <sz val="11"/>
        <rFont val="Arial"/>
        <family val="2"/>
      </rPr>
      <t>30/06/2020</t>
    </r>
    <r>
      <rPr>
        <sz val="11"/>
        <rFont val="Arial"/>
        <family val="2"/>
      </rPr>
      <t xml:space="preserve">  una vez revisado y analizado este indicador se determinó que no se evidencia materialización del riesgo. Se tiene una carpeta del SGC con los archivos compartidos históricos y de la vigencia actual  para consulta de todos los funcionarios, pero con la restricción de cambios. 
</t>
    </r>
    <r>
      <rPr>
        <b/>
        <sz val="11"/>
        <rFont val="Arial"/>
        <family val="2"/>
      </rPr>
      <t xml:space="preserve">30/08/2020   </t>
    </r>
    <r>
      <rPr>
        <sz val="11"/>
        <rFont val="Arial"/>
        <family val="2"/>
      </rPr>
      <t xml:space="preserve">una vez revisado y analizado este indicador se determinó que no se evidencia materialización del riesgo. Se tiene una carpeta del SGC con los archivos compartidos históricos y de la vigencia actual  para consulta de todos los funcionarios, pero con la restricción de cambios.
 </t>
    </r>
    <r>
      <rPr>
        <b/>
        <sz val="11"/>
        <rFont val="Arial"/>
        <family val="2"/>
      </rPr>
      <t xml:space="preserve">30/10/2020   </t>
    </r>
    <r>
      <rPr>
        <sz val="11"/>
        <rFont val="Arial"/>
        <family val="2"/>
      </rPr>
      <t xml:space="preserve">una vez revisado y analizado este indicador se determinó que no se evidencia materialización del riesgo. Se tiene una carpeta del SGC con los archivos compartidos históricos y de la vigencia actual  para consulta de todos los funcionarios, pero con la restricción de cambios.
 </t>
    </r>
    <r>
      <rPr>
        <b/>
        <sz val="11"/>
        <rFont val="Arial"/>
        <family val="2"/>
      </rPr>
      <t xml:space="preserve">30/12/2020  </t>
    </r>
    <r>
      <rPr>
        <sz val="11"/>
        <rFont val="Arial"/>
        <family val="2"/>
      </rPr>
      <t>una vez revisado y analizado este indicador se determinó que no se evidencia materialización del riesgo. Se tiene una carpeta del SGC con los archivos compartidos históricos y de la vigencia actual  para consulta de todos los funcionarios, pero con la restricción de cambios.</t>
    </r>
  </si>
  <si>
    <r>
      <rPr>
        <b/>
        <sz val="10"/>
        <rFont val="Arial"/>
        <family val="2"/>
      </rPr>
      <t>Enero 01 al 30 de abril de 2020</t>
    </r>
    <r>
      <rPr>
        <sz val="10"/>
        <rFont val="Arial"/>
        <family val="2"/>
      </rPr>
      <t xml:space="preserve">, se implemento el codigo de identidad,  se hace auditorias  en la entidad, existen comites primarios, se solicitó a todos los funcionarios de la personería realizar el curso  virtual de Modelo Integrado de Planeación y Gestión MIPG y el de Integridad, Transparencia y lucha contra la corrupción.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Septiembre a Diciembre de 2020,</t>
    </r>
    <r>
      <rPr>
        <sz val="10"/>
        <rFont val="Arial"/>
        <family val="2"/>
      </rPr>
      <t xml:space="preserve"> La oficina de contro interno realizó el seguimiento a este riesgo y  no se ha materializado .  </t>
    </r>
  </si>
  <si>
    <r>
      <rPr>
        <b/>
        <sz val="11"/>
        <rFont val="Arial"/>
        <family val="2"/>
      </rPr>
      <t>Enero 01 al 30 de abril de 2020</t>
    </r>
    <r>
      <rPr>
        <sz val="11"/>
        <rFont val="Arial"/>
        <family val="2"/>
      </rPr>
      <t xml:space="preserve"> las acciones realizadas para el control de riesgos de corrupción han sido: Aplicación de procedimientos establecidos en el plan anticorrupción contenidos en la Resolucion 023 de 2020, se han realizado las siguientes activiadades: Actualizar la información que se presentra en la pagina web y capsulas publicitarias, promover los servicios de la personeria como mensaje de difusión en la página web debido a la emergencia sanitaria. 
</t>
    </r>
    <r>
      <rPr>
        <b/>
        <sz val="11"/>
        <rFont val="Arial"/>
        <family val="2"/>
      </rPr>
      <t>Mayo a Agosto de 2020.</t>
    </r>
    <r>
      <rPr>
        <sz val="11"/>
        <rFont val="Arial"/>
        <family val="2"/>
      </rPr>
      <t xml:space="preserve"> La oficina de control interno realizó el seguimiento a este riesgo y  no se ha materializado .  
</t>
    </r>
    <r>
      <rPr>
        <b/>
        <sz val="11"/>
        <rFont val="Arial"/>
        <family val="2"/>
      </rPr>
      <t>Septiembre a Diciembre de 2020</t>
    </r>
    <r>
      <rPr>
        <sz val="11"/>
        <rFont val="Arial"/>
        <family val="2"/>
      </rPr>
      <t xml:space="preserve">, La oficina de contro interno realizó el seguimiento a este riesgo y  no se ha materializado .  </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</si>
  <si>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entregados a cada uno de los responsables de los procesos auditados para que diriman sobre los mismos y presenten las evidencias si ha habido lugar a una inconsistencia en el proceso auditor para finalmente si se continua con las diferencias, será el comité de coordinación de control interno  el que se encargue de verificar las diferencia, por lo cual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 xml:space="preserve">Septiembre a diciembre de 2020. </t>
    </r>
    <r>
      <rPr>
        <sz val="10"/>
        <rFont val="Arial"/>
        <family val="2"/>
      </rPr>
      <t xml:space="preserve"> A través  de los controles como son los monitoreos y la evaluación de los procedimientos del sistema de gestión en cada una de las delegaturas se tienen.Cero (0) Fallos judiciales o administrativos ejecutoriados emitidos contra funcionarios de la Personería que impliquen conductas sobre guardar silencio teniendo conocimiento de la comisión de un hecho ilicito o ilegal para favorecimiento propio o de un tercero. este riesgo no se materializo, se continua con este riesgo para el 2021.</t>
    </r>
  </si>
  <si>
    <r>
      <rPr>
        <b/>
        <sz val="11"/>
        <rFont val="Arial"/>
        <family val="2"/>
      </rPr>
      <t>28/02/2020</t>
    </r>
    <r>
      <rPr>
        <sz val="11"/>
        <rFont val="Arial"/>
        <family val="2"/>
      </rPr>
      <t xml:space="preserve">  En el primer bimestre solicitaron para consulta 30 documentos, de los cuales fueron devueltos oportunamente en su totalidad.Por lo que el riesgo no se ha materializado  ya que se constató que el formato FGD-08, a la fecha están registrados los documentos en préstamo a los diferentes servidores de las delegaturas y dependencias de la entidad, llevándose un control de la información custodiada en el archivo de gestión y en el archivo historico.     
</t>
    </r>
    <r>
      <rPr>
        <b/>
        <sz val="11"/>
        <rFont val="Arial"/>
        <family val="2"/>
      </rPr>
      <t>30/04/2020</t>
    </r>
    <r>
      <rPr>
        <sz val="11"/>
        <rFont val="Arial"/>
        <family val="2"/>
      </rPr>
      <t xml:space="preserve">  En el segundo bimestre no se tienen solicitudes, debido a la emergencia samitaria ya que la mayoria de los servidores públicos tienen trabajo en casa.
</t>
    </r>
    <r>
      <rPr>
        <b/>
        <sz val="11"/>
        <rFont val="Arial"/>
        <family val="2"/>
      </rPr>
      <t>30/06/2020</t>
    </r>
    <r>
      <rPr>
        <sz val="11"/>
        <rFont val="Arial"/>
        <family val="2"/>
      </rPr>
      <t xml:space="preserve">  En el tercer bimestre no se tienen solicitudes, debido a la emergencia samitaria ya que la mayoria de los servidores públicos tienen trabajo en casa.
</t>
    </r>
    <r>
      <rPr>
        <b/>
        <sz val="11"/>
        <rFont val="Arial"/>
        <family val="2"/>
      </rPr>
      <t>30/08/2020.</t>
    </r>
    <r>
      <rPr>
        <sz val="11"/>
        <rFont val="Arial"/>
        <family val="2"/>
      </rPr>
      <t xml:space="preserve"> Para este trimestre, no se realizaron consultas debido a la emergencia sanitaria y que el archivo documental esta en reorganización debido a la aprobación de las tablas de retencion por lo tanto no se ha materializado el riesgo. 
</t>
    </r>
    <r>
      <rPr>
        <b/>
        <sz val="11"/>
        <rFont val="Arial"/>
        <family val="2"/>
      </rPr>
      <t>30/10/2020</t>
    </r>
    <r>
      <rPr>
        <sz val="11"/>
        <rFont val="Arial"/>
        <family val="2"/>
      </rPr>
      <t xml:space="preserve">   se solicitaron documentos para consulta los cuales fueron devueltos oportunamente en su totalidad.Por lo que el riesgo no se ha materializado  ya que se constató que el formato FGD-08, a la fecha están registrados los documentos en préstamo a los diferentes servidores de las delegaturas y dependencias de la entidad, llevándose un control de la información custodiada en el archivo de gestión y en el archivo historico.     
</t>
    </r>
    <r>
      <rPr>
        <b/>
        <sz val="11"/>
        <rFont val="Arial"/>
        <family val="2"/>
      </rPr>
      <t>30/12/2020</t>
    </r>
    <r>
      <rPr>
        <sz val="11"/>
        <rFont val="Arial"/>
        <family val="2"/>
      </rPr>
      <t xml:space="preserve">  se solicitaron documentos para consulta los cuales fueron devueltos oportunamente en su totalidad.Por lo que el riesgo no se ha materializado  ya que se constató que el formato FGD-08, a la fecha están registrados los documentos en préstamo a los diferentes servidores de las delegaturas y dependencias de la entidad, llevándose un control de la información custodiada en el archivo de gestión y en el archivo historico.     
                                                                                          </t>
    </r>
  </si>
  <si>
    <r>
      <rPr>
        <b/>
        <sz val="11"/>
        <rFont val="Arial"/>
        <family val="2"/>
      </rPr>
      <t>ENERO A ABRIL DE 2020.</t>
    </r>
    <r>
      <rPr>
        <sz val="11"/>
        <rFont val="Arial"/>
        <family val="2"/>
      </rPr>
      <t xml:space="preserve">No se ha materializado el riesgo ya que no existen quejas o fallos judiciales o administrativos emitidos contra funcionarios de la entidad que impliquen conductas sobre extralimitarse en el ejercicio de funciones o incurrir en omisiones de funciones para favorecimiento propio o ajeno. 
</t>
    </r>
    <r>
      <rPr>
        <b/>
        <sz val="11"/>
        <rFont val="Arial"/>
        <family val="2"/>
      </rPr>
      <t>Mayo a Agosto de 2020.</t>
    </r>
    <r>
      <rPr>
        <sz val="11"/>
        <rFont val="Arial"/>
        <family val="2"/>
      </rPr>
      <t xml:space="preserve"> La oficina de control interno realizó el seguimiento a este riesgo y  no se ha materializado
</t>
    </r>
    <r>
      <rPr>
        <b/>
        <sz val="11"/>
        <rFont val="Arial"/>
        <family val="2"/>
      </rPr>
      <t>Septiembre a diciembre de 2020,</t>
    </r>
    <r>
      <rPr>
        <sz val="11"/>
        <rFont val="Arial"/>
        <family val="2"/>
      </rPr>
      <t xml:space="preserve"> . La oficina de control interno realizó el seguimiento a este riesgo y  no se ha materializado .  </t>
    </r>
  </si>
  <si>
    <r>
      <rPr>
        <b/>
        <sz val="10"/>
        <rFont val="Arial"/>
        <family val="2"/>
      </rPr>
      <t xml:space="preserve">Enero 01 al 30 de abril  de 2020, </t>
    </r>
    <r>
      <rPr>
        <sz val="10"/>
        <rFont val="Arial"/>
        <family val="2"/>
      </rPr>
      <t xml:space="preserve">en la entidad existe un manual de etica del auditor el cual tiene plena aplicación  y cumplimiento, los preinformes son emtregados a cada uno de los responsables de los procesos auditados para que diriman sobre los mismos y presenten las evidencias si ha habido lugar a una inconsistencia en el proceso auditor para finalmente si se continua con las diferencia, será el comité de coordinación de control interno  el que se encargue de verificar las diferencia, por lo </t>
    </r>
    <r>
      <rPr>
        <b/>
        <sz val="10"/>
        <rFont val="Arial"/>
        <family val="2"/>
      </rPr>
      <t>c</t>
    </r>
    <r>
      <rPr>
        <sz val="10"/>
        <rFont val="Arial"/>
        <family val="2"/>
      </rPr>
      <t xml:space="preserve">ual existen los controles para evitar el riesgo.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 xml:space="preserve">Septiembre a diciembre de 2020, </t>
    </r>
    <r>
      <rPr>
        <sz val="10"/>
        <rFont val="Arial"/>
        <family val="2"/>
      </rPr>
      <t xml:space="preserve">. La oficina de control interno realizó el seguimiento a este riesgo y  no se ha materializado </t>
    </r>
  </si>
  <si>
    <r>
      <rPr>
        <b/>
        <sz val="10"/>
        <rFont val="Arial"/>
        <family val="2"/>
      </rPr>
      <t>Enero 01 al 30 de abril de 2020</t>
    </r>
    <r>
      <rPr>
        <sz val="10"/>
        <rFont val="Arial"/>
        <family val="2"/>
      </rPr>
      <t xml:space="preserve">, se implemeto el codigo de identidad,  se hace auditorias  en la entidad, existen comites primarios, se solicitó a todos los funcionarios de la personería realizar el curso  virtual de Modelo Integrado de Planeación y Gestión MIPG y el de Integridad, Transparencia y lucha contra la corrupción.  
</t>
    </r>
    <r>
      <rPr>
        <b/>
        <sz val="10"/>
        <rFont val="Arial"/>
        <family val="2"/>
      </rPr>
      <t>Mayo a Agosto de 2020.</t>
    </r>
    <r>
      <rPr>
        <sz val="10"/>
        <rFont val="Arial"/>
        <family val="2"/>
      </rPr>
      <t xml:space="preserve"> La oficina de contro interno realizó el seguimiento a este riesgo y  no se ha materializado . 
</t>
    </r>
    <r>
      <rPr>
        <b/>
        <sz val="10"/>
        <rFont val="Arial"/>
        <family val="2"/>
      </rPr>
      <t>SEPTIEMBRE A DICIEMBRE DE 2020</t>
    </r>
    <r>
      <rPr>
        <sz val="10"/>
        <rFont val="Arial"/>
        <family val="2"/>
      </rPr>
      <t>. Las acciones realizadas para el control de riesgos de corrupción han sido:  En cuanto al seguimiento a los componentes establecidos en el plan anticorrupción  se han realizado las siguientes actividades: Actualizar la información que se presenta en la página web y capsulas informativas,   se publican los informes de Gestión, este riesgos no se ha materializado. continua para el 2021.</t>
    </r>
  </si>
  <si>
    <r>
      <rPr>
        <b/>
        <sz val="10"/>
        <rFont val="Arial"/>
        <family val="2"/>
      </rPr>
      <t>ENERO A MARZO DE 2020</t>
    </r>
    <r>
      <rPr>
        <sz val="10"/>
        <rFont val="Arial"/>
        <family val="2"/>
      </rPr>
      <t xml:space="preserve">  Analizado el riesgo no se ha materializado, ya que se ha realizado la intervención de manera oportuna,garantizando los derechos constitucionales  y fundamentales,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colmo los requerimientos del Personero Municipal.
</t>
    </r>
    <r>
      <rPr>
        <b/>
        <sz val="10"/>
        <rFont val="Arial"/>
        <family val="2"/>
      </rPr>
      <t>ABRIL A JUNIO DE 2020.</t>
    </r>
    <r>
      <rPr>
        <sz val="10"/>
        <rFont val="Arial"/>
        <family val="2"/>
      </rPr>
      <t xml:space="preserve"> Analizado el riesgo no se ha materializado, ya que se ha realizado la intervención de manera oportuna,garantizando los derechos constitucionales  y fundamentales,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colmo los requerimientos del Personero Municipal.
</t>
    </r>
    <r>
      <rPr>
        <b/>
        <sz val="10"/>
        <rFont val="Arial"/>
        <family val="2"/>
      </rPr>
      <t xml:space="preserve">JULIO A SEPTIEMBRE DE 2020, </t>
    </r>
    <r>
      <rPr>
        <sz val="10"/>
        <rFont val="Arial"/>
        <family val="2"/>
      </rPr>
      <t xml:space="preserve"> Analizado el riesgo no se ha materializado, ya que se ha realizado la intervención de manera oportuna,garantizando los derechos constitucionales  y fundamentales,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colmo los requerimientos del Personero Municipal.</t>
    </r>
    <r>
      <rPr>
        <b/>
        <sz val="10"/>
        <rFont val="Arial"/>
        <family val="2"/>
      </rPr>
      <t xml:space="preserve">
OCTUBRE A DICIEMBRE DE 2020. </t>
    </r>
    <r>
      <rPr>
        <sz val="10"/>
        <rFont val="Arial"/>
        <family val="2"/>
      </rPr>
      <t xml:space="preserve"> Analizado el riesgo no se ha materializado, ya que se ha realizado la intervención de manera oportuna,garantizando los derechos constitucionales  y fundamentales,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colmo los requerimientos del Personero Municipal.</t>
    </r>
  </si>
  <si>
    <r>
      <rPr>
        <b/>
        <sz val="11"/>
        <rFont val="Arial"/>
        <family val="2"/>
      </rPr>
      <t>ENERO A JUNIO  2020.</t>
    </r>
    <r>
      <rPr>
        <sz val="11"/>
        <rFont val="Arial"/>
        <family val="2"/>
      </rPr>
      <t xml:space="preserve"> El riesgo no se presento, tal como se evidencia en los informes de los planes de acción de la delegatura.
JULIO A DICIEMBRE DE 2020.  El riesgo no se presento, tal como se evidencia en los informes de los planes de acción de la delegatura.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</si>
</sst>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60">
    <font>
      <sz val="10"/>
      <name val="Arial"/>
    </font>
    <font>
      <sz val="11"/>
      <color theme="1"/>
      <name val="Calibri"/>
      <family val="2"/>
      <scheme val="minor"/>
    </font>
    <font>
      <sz val="10"/>
      <name val="Arial"/>
      <family val="2"/>
    </font>
    <font>
      <b/>
      <sz val="10"/>
      <name val="Arial"/>
      <family val="2"/>
    </font>
    <font>
      <sz val="12"/>
      <name val="Arial"/>
      <family val="2"/>
    </font>
    <font>
      <sz val="11"/>
      <name val="Arial"/>
      <family val="2"/>
    </font>
    <font>
      <b/>
      <sz val="11"/>
      <name val="Arial"/>
      <family val="2"/>
    </font>
    <font>
      <sz val="10"/>
      <name val="Arial"/>
      <family val="2"/>
    </font>
    <font>
      <sz val="10"/>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sz val="10"/>
      <color rgb="FF000000"/>
      <name val="Arial"/>
      <family val="2"/>
    </font>
    <font>
      <u/>
      <sz val="10"/>
      <color theme="10"/>
      <name val="Arial"/>
      <family val="2"/>
    </font>
    <font>
      <u/>
      <sz val="10"/>
      <color theme="11"/>
      <name val="Arial"/>
      <family val="2"/>
    </font>
    <font>
      <sz val="10"/>
      <color theme="0"/>
      <name val="Arial"/>
      <family val="2"/>
    </font>
    <font>
      <b/>
      <sz val="12"/>
      <name val="Arial"/>
      <family val="2"/>
    </font>
    <font>
      <b/>
      <sz val="11"/>
      <color theme="0"/>
      <name val="Arial"/>
      <family val="2"/>
    </font>
    <font>
      <sz val="10"/>
      <color rgb="FF000000"/>
      <name val="Arial"/>
      <family val="2"/>
    </font>
    <font>
      <b/>
      <i/>
      <sz val="10"/>
      <color rgb="FF000000"/>
      <name val="Arial"/>
      <family val="2"/>
    </font>
    <font>
      <i/>
      <sz val="10"/>
      <color rgb="FF000000"/>
      <name val="Arial"/>
      <family val="2"/>
    </font>
    <font>
      <b/>
      <i/>
      <sz val="10"/>
      <name val="Arial"/>
      <family val="2"/>
    </font>
    <font>
      <sz val="10"/>
      <color rgb="FFFF0000"/>
      <name val="Arial"/>
      <family val="2"/>
    </font>
    <font>
      <sz val="11"/>
      <color theme="1"/>
      <name val="Arial"/>
      <family val="2"/>
    </font>
    <font>
      <b/>
      <sz val="11"/>
      <color theme="1"/>
      <name val="Calibri"/>
      <family val="2"/>
      <scheme val="minor"/>
    </font>
    <font>
      <sz val="10"/>
      <color rgb="FF231F20"/>
      <name val="Calibri"/>
      <family val="2"/>
      <scheme val="minor"/>
    </font>
    <font>
      <sz val="9"/>
      <color rgb="FF231F20"/>
      <name val="Calibri"/>
      <family val="2"/>
      <scheme val="minor"/>
    </font>
    <font>
      <b/>
      <sz val="11"/>
      <color rgb="FF231F20"/>
      <name val="Calibri"/>
      <family val="2"/>
      <scheme val="minor"/>
    </font>
    <font>
      <sz val="11"/>
      <color rgb="FF231F20"/>
      <name val="Calibri"/>
      <family val="2"/>
      <scheme val="minor"/>
    </font>
    <font>
      <sz val="16"/>
      <color theme="1"/>
      <name val="Arial"/>
      <family val="2"/>
    </font>
    <font>
      <b/>
      <sz val="12"/>
      <color theme="1"/>
      <name val="Arial"/>
      <family val="2"/>
    </font>
    <font>
      <b/>
      <sz val="10"/>
      <color rgb="FF231F20"/>
      <name val="Calibri"/>
      <family val="2"/>
      <scheme val="minor"/>
    </font>
    <font>
      <b/>
      <sz val="11"/>
      <color theme="1"/>
      <name val="Arial"/>
      <family val="2"/>
    </font>
    <font>
      <sz val="12"/>
      <color theme="0"/>
      <name val="Arial"/>
      <family val="2"/>
    </font>
    <font>
      <sz val="10"/>
      <color theme="1"/>
      <name val="Arial"/>
      <family val="2"/>
    </font>
    <font>
      <sz val="8"/>
      <color theme="1"/>
      <name val="Arial"/>
      <family val="2"/>
    </font>
    <font>
      <sz val="7"/>
      <color theme="1"/>
      <name val="Arial"/>
      <family val="2"/>
    </font>
    <font>
      <sz val="7"/>
      <color indexed="8"/>
      <name val="Arial"/>
      <family val="2"/>
    </font>
    <font>
      <sz val="14"/>
      <color theme="1"/>
      <name val="Arial"/>
      <family val="2"/>
    </font>
    <font>
      <sz val="11"/>
      <color theme="0"/>
      <name val="Arial"/>
      <family val="2"/>
    </font>
    <font>
      <sz val="11"/>
      <color theme="3"/>
      <name val="Arial"/>
      <family val="2"/>
    </font>
    <font>
      <sz val="11"/>
      <color rgb="FF222222"/>
      <name val="Arial"/>
      <family val="2"/>
    </font>
    <font>
      <i/>
      <sz val="11"/>
      <name val="Arial"/>
      <family val="2"/>
    </font>
    <font>
      <sz val="9"/>
      <name val="Arial"/>
      <family val="2"/>
    </font>
    <font>
      <b/>
      <sz val="9"/>
      <name val="Arial"/>
      <family val="2"/>
    </font>
    <font>
      <sz val="9"/>
      <color rgb="FFFF0000"/>
      <name val="Arial"/>
      <family val="2"/>
    </font>
    <font>
      <sz val="9"/>
      <color theme="1"/>
      <name val="Arial"/>
      <family val="2"/>
    </font>
    <font>
      <b/>
      <sz val="11"/>
      <color rgb="FF222222"/>
      <name val="Arial"/>
      <family val="2"/>
    </font>
    <font>
      <b/>
      <sz val="10"/>
      <color theme="1"/>
      <name val="Arial"/>
      <family val="2"/>
    </font>
    <font>
      <sz val="9"/>
      <color rgb="FF000000"/>
      <name val="Arial"/>
      <family val="2"/>
    </font>
    <font>
      <b/>
      <sz val="9"/>
      <color rgb="FF000000"/>
      <name val="Arial"/>
      <family val="2"/>
    </font>
    <font>
      <b/>
      <sz val="9"/>
      <color theme="1"/>
      <name val="Arial"/>
      <family val="2"/>
    </font>
    <font>
      <sz val="8"/>
      <name val="Arial"/>
      <family val="2"/>
    </font>
    <font>
      <b/>
      <sz val="8"/>
      <name val="Arial"/>
      <family val="2"/>
    </font>
    <font>
      <b/>
      <u/>
      <sz val="8"/>
      <name val="Arial"/>
      <family val="2"/>
    </font>
  </fonts>
  <fills count="16">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
      <patternFill patternType="solid">
        <fgColor rgb="FFE6E7E8"/>
        <bgColor indexed="64"/>
      </patternFill>
    </fill>
    <fill>
      <patternFill patternType="solid">
        <fgColor rgb="FFBFBFBF"/>
        <bgColor indexed="64"/>
      </patternFill>
    </fill>
    <fill>
      <patternFill patternType="solid">
        <fgColor theme="5" tint="0.59999389629810485"/>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top/>
      <bottom style="medium">
        <color rgb="FF231F20"/>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style="medium">
        <color rgb="FF231F20"/>
      </left>
      <right style="medium">
        <color rgb="FF231F20"/>
      </right>
      <top style="medium">
        <color rgb="FF231F20"/>
      </top>
      <bottom/>
      <diagonal/>
    </border>
    <border>
      <left/>
      <right style="medium">
        <color rgb="FF231F20"/>
      </right>
      <top style="medium">
        <color rgb="FF231F20"/>
      </top>
      <bottom style="medium">
        <color rgb="FF231F20"/>
      </bottom>
      <diagonal/>
    </border>
    <border>
      <left/>
      <right style="medium">
        <color rgb="FF231F20"/>
      </right>
      <top/>
      <bottom style="medium">
        <color rgb="FF231F20"/>
      </bottom>
      <diagonal/>
    </border>
    <border>
      <left style="medium">
        <color indexed="64"/>
      </left>
      <right style="medium">
        <color indexed="64"/>
      </right>
      <top style="thin">
        <color indexed="64"/>
      </top>
      <bottom style="thin">
        <color indexed="64"/>
      </bottom>
      <diagonal/>
    </border>
    <border>
      <left style="medium">
        <color rgb="FF231F20"/>
      </left>
      <right style="medium">
        <color rgb="FF231F20"/>
      </right>
      <top/>
      <bottom style="medium">
        <color rgb="FF231F20"/>
      </bottom>
      <diagonal/>
    </border>
    <border>
      <left style="medium">
        <color indexed="64"/>
      </left>
      <right style="medium">
        <color indexed="64"/>
      </right>
      <top style="thin">
        <color indexed="64"/>
      </top>
      <bottom style="medium">
        <color indexed="64"/>
      </bottom>
      <diagonal/>
    </border>
    <border>
      <left style="medium">
        <color rgb="FF231F20"/>
      </left>
      <right style="medium">
        <color rgb="FF231F20"/>
      </right>
      <top style="medium">
        <color rgb="FF231F20"/>
      </top>
      <bottom style="medium">
        <color rgb="FF231F20"/>
      </bottom>
      <diagonal/>
    </border>
    <border>
      <left style="medium">
        <color indexed="64"/>
      </left>
      <right style="medium">
        <color indexed="64"/>
      </right>
      <top/>
      <bottom style="thin">
        <color indexed="64"/>
      </bottom>
      <diagonal/>
    </border>
    <border>
      <left/>
      <right style="medium">
        <color indexed="64"/>
      </right>
      <top style="medium">
        <color rgb="FF231F20"/>
      </top>
      <bottom style="medium">
        <color rgb="FF231F20"/>
      </bottom>
      <diagonal/>
    </border>
    <border>
      <left style="medium">
        <color rgb="FF231F20"/>
      </left>
      <right/>
      <top/>
      <bottom style="medium">
        <color rgb="FF231F20"/>
      </bottom>
      <diagonal/>
    </border>
    <border>
      <left/>
      <right style="medium">
        <color indexed="64"/>
      </right>
      <top/>
      <bottom style="medium">
        <color rgb="FF231F20"/>
      </bottom>
      <diagonal/>
    </border>
    <border>
      <left/>
      <right/>
      <top style="medium">
        <color rgb="FF231F20"/>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12">
    <xf numFmtId="0" fontId="0" fillId="0" borderId="0"/>
    <xf numFmtId="9" fontId="2"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0"/>
  </cellStyleXfs>
  <cellXfs count="614">
    <xf numFmtId="0" fontId="0" fillId="0" borderId="0" xfId="0"/>
    <xf numFmtId="0" fontId="7" fillId="0" borderId="0" xfId="0" applyFont="1" applyFill="1" applyAlignment="1">
      <alignment wrapText="1"/>
    </xf>
    <xf numFmtId="0" fontId="8" fillId="0" borderId="0" xfId="0" applyFont="1" applyFill="1" applyAlignment="1">
      <alignment wrapText="1"/>
    </xf>
    <xf numFmtId="0" fontId="8" fillId="0" borderId="0" xfId="0" applyFont="1" applyFill="1" applyAlignment="1">
      <alignment horizontal="justify" vertical="top" wrapText="1"/>
    </xf>
    <xf numFmtId="0" fontId="8" fillId="0" borderId="0" xfId="0" applyFont="1" applyFill="1" applyBorder="1" applyAlignment="1">
      <alignment wrapText="1"/>
    </xf>
    <xf numFmtId="0" fontId="8" fillId="0" borderId="0" xfId="0" applyFont="1" applyFill="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8"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Alignment="1">
      <alignment wrapText="1"/>
    </xf>
    <xf numFmtId="0" fontId="0" fillId="0" borderId="0" xfId="0" applyAlignment="1">
      <alignment vertical="center" wrapText="1"/>
    </xf>
    <xf numFmtId="0" fontId="2" fillId="0" borderId="4" xfId="0" applyFont="1" applyFill="1" applyBorder="1" applyAlignment="1">
      <alignment wrapText="1"/>
    </xf>
    <xf numFmtId="0" fontId="2" fillId="0" borderId="0" xfId="0" applyFont="1" applyFill="1" applyBorder="1" applyAlignment="1" applyProtection="1">
      <alignment wrapText="1"/>
      <protection locked="0"/>
    </xf>
    <xf numFmtId="0" fontId="14" fillId="0" borderId="12"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5" fillId="0" borderId="11" xfId="0" applyFont="1" applyBorder="1" applyAlignment="1">
      <alignment horizontal="left" vertical="center" wrapText="1" indent="1"/>
    </xf>
    <xf numFmtId="0" fontId="11" fillId="0" borderId="11" xfId="0" applyFont="1" applyBorder="1" applyAlignment="1">
      <alignment horizontal="left" vertical="center" wrapText="1" indent="1"/>
    </xf>
    <xf numFmtId="0" fontId="15" fillId="0" borderId="13"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4" fillId="0" borderId="14" xfId="0" applyFont="1" applyBorder="1" applyAlignment="1">
      <alignment horizontal="center" vertical="center" wrapTex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2" fillId="0" borderId="0" xfId="0" applyFont="1" applyAlignment="1">
      <alignment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6" fillId="7" borderId="12" xfId="0" applyFont="1" applyFill="1" applyBorder="1" applyAlignment="1">
      <alignment vertical="center" wrapText="1"/>
    </xf>
    <xf numFmtId="0" fontId="3" fillId="0" borderId="0" xfId="0" applyFont="1" applyAlignment="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Fill="1" applyBorder="1" applyAlignment="1"/>
    <xf numFmtId="1" fontId="6"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1" fontId="6" fillId="5"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0" fillId="0" borderId="0" xfId="0" applyBorder="1"/>
    <xf numFmtId="0" fontId="6" fillId="0" borderId="0" xfId="0" applyFont="1" applyBorder="1" applyAlignment="1">
      <alignment vertical="center" wrapText="1"/>
    </xf>
    <xf numFmtId="0" fontId="6" fillId="6" borderId="36"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3" fillId="0" borderId="7" xfId="0" applyFont="1" applyBorder="1" applyAlignment="1">
      <alignment vertical="center" wrapText="1"/>
    </xf>
    <xf numFmtId="0" fontId="4" fillId="0" borderId="36" xfId="0" applyFont="1" applyBorder="1" applyAlignment="1">
      <alignment horizontal="justify" vertical="center" wrapText="1"/>
    </xf>
    <xf numFmtId="0" fontId="4" fillId="0" borderId="6" xfId="0" applyFont="1" applyBorder="1" applyAlignment="1">
      <alignment horizontal="justify" vertical="center" wrapText="1"/>
    </xf>
    <xf numFmtId="0" fontId="20" fillId="0" borderId="0" xfId="0" applyFont="1" applyFill="1" applyAlignment="1">
      <alignment wrapText="1"/>
    </xf>
    <xf numFmtId="0" fontId="6" fillId="7" borderId="36"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5" fillId="0" borderId="0" xfId="0" applyFont="1" applyFill="1" applyAlignment="1">
      <alignment horizontal="left" vertical="top" wrapText="1"/>
    </xf>
    <xf numFmtId="1" fontId="6" fillId="5" borderId="36" xfId="0" applyNumberFormat="1" applyFont="1" applyFill="1" applyBorder="1" applyAlignment="1">
      <alignment horizontal="center" vertical="center" wrapText="1"/>
    </xf>
    <xf numFmtId="1" fontId="6" fillId="5" borderId="39" xfId="0" applyNumberFormat="1" applyFont="1" applyFill="1" applyBorder="1" applyAlignment="1">
      <alignment horizontal="center" vertical="center" wrapText="1"/>
    </xf>
    <xf numFmtId="1" fontId="6" fillId="2" borderId="39" xfId="0" applyNumberFormat="1" applyFont="1" applyFill="1" applyBorder="1" applyAlignment="1">
      <alignment horizontal="center" vertical="center" wrapText="1"/>
    </xf>
    <xf numFmtId="1" fontId="6" fillId="2" borderId="40" xfId="0" applyNumberFormat="1" applyFont="1" applyFill="1" applyBorder="1" applyAlignment="1">
      <alignment horizontal="center" vertical="center" wrapText="1"/>
    </xf>
    <xf numFmtId="1" fontId="6" fillId="4" borderId="35" xfId="0" applyNumberFormat="1" applyFont="1" applyFill="1" applyBorder="1" applyAlignment="1">
      <alignment horizontal="center" vertical="center" wrapText="1"/>
    </xf>
    <xf numFmtId="1" fontId="6" fillId="2" borderId="41" xfId="0" applyNumberFormat="1" applyFont="1" applyFill="1" applyBorder="1" applyAlignment="1">
      <alignment horizontal="center" vertical="center" wrapText="1"/>
    </xf>
    <xf numFmtId="1" fontId="6" fillId="3" borderId="35"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wrapText="1"/>
    </xf>
    <xf numFmtId="1" fontId="6" fillId="5" borderId="42"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xf numFmtId="0" fontId="17"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Fill="1"/>
    <xf numFmtId="0" fontId="2" fillId="0" borderId="12" xfId="0" applyFont="1" applyFill="1" applyBorder="1" applyAlignment="1">
      <alignment horizontal="center" vertical="center" wrapText="1"/>
    </xf>
    <xf numFmtId="0" fontId="2" fillId="0" borderId="0" xfId="0" applyFont="1" applyFill="1" applyBorder="1" applyAlignment="1" applyProtection="1">
      <alignment horizontal="left" vertical="top" wrapText="1"/>
      <protection locked="0"/>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5" fillId="0" borderId="14" xfId="0" applyFont="1" applyBorder="1" applyAlignment="1">
      <alignment horizontal="left" vertical="center" wrapText="1" indent="1"/>
    </xf>
    <xf numFmtId="0" fontId="2" fillId="0" borderId="12" xfId="0" applyFont="1" applyBorder="1" applyAlignment="1">
      <alignment horizontal="center" vertical="top" wrapText="1"/>
    </xf>
    <xf numFmtId="0" fontId="23" fillId="0"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8" fillId="0" borderId="0" xfId="0" applyFont="1" applyFill="1" applyAlignment="1">
      <alignment horizontal="center" wrapText="1"/>
    </xf>
    <xf numFmtId="0" fontId="20" fillId="0" borderId="0" xfId="0" applyFont="1" applyFill="1" applyAlignment="1">
      <alignment horizontal="center" wrapText="1"/>
    </xf>
    <xf numFmtId="0" fontId="8" fillId="0" borderId="0" xfId="0" applyFont="1" applyFill="1" applyAlignment="1">
      <alignment horizontal="center" vertical="top" wrapText="1"/>
    </xf>
    <xf numFmtId="0" fontId="20" fillId="0" borderId="0" xfId="0" applyFont="1" applyFill="1" applyAlignment="1">
      <alignment horizontal="center" vertical="center" wrapText="1"/>
    </xf>
    <xf numFmtId="0" fontId="8" fillId="0" borderId="0" xfId="0" applyFont="1" applyFill="1" applyAlignment="1">
      <alignment horizontal="center" vertical="center" wrapText="1"/>
    </xf>
    <xf numFmtId="0" fontId="28" fillId="0" borderId="0" xfId="0" applyFont="1"/>
    <xf numFmtId="0" fontId="30" fillId="13" borderId="51" xfId="0" applyFont="1" applyFill="1" applyBorder="1" applyAlignment="1">
      <alignment horizontal="left" vertical="center" wrapText="1" indent="4"/>
    </xf>
    <xf numFmtId="0" fontId="28" fillId="0" borderId="52" xfId="0" applyFont="1" applyBorder="1"/>
    <xf numFmtId="0" fontId="30" fillId="13" borderId="51" xfId="0" applyFont="1" applyFill="1" applyBorder="1" applyAlignment="1">
      <alignment vertical="center" wrapText="1"/>
    </xf>
    <xf numFmtId="0" fontId="30" fillId="13" borderId="51" xfId="0" applyFont="1" applyFill="1" applyBorder="1" applyAlignment="1">
      <alignment horizontal="left" vertical="center" wrapText="1" indent="6"/>
    </xf>
    <xf numFmtId="0" fontId="30" fillId="13" borderId="51" xfId="0" applyFont="1" applyFill="1" applyBorder="1" applyAlignment="1">
      <alignment horizontal="center" vertical="center" wrapText="1"/>
    </xf>
    <xf numFmtId="0" fontId="30" fillId="13" borderId="46" xfId="0" applyFont="1" applyFill="1" applyBorder="1" applyAlignment="1">
      <alignment horizontal="left" vertical="center" wrapText="1" indent="1"/>
    </xf>
    <xf numFmtId="0" fontId="0" fillId="0" borderId="53" xfId="0" applyBorder="1" applyAlignment="1">
      <alignment vertical="center" wrapText="1"/>
    </xf>
    <xf numFmtId="0" fontId="0" fillId="0" borderId="51" xfId="0" applyBorder="1" applyAlignment="1">
      <alignment vertical="center" wrapText="1"/>
    </xf>
    <xf numFmtId="0" fontId="31" fillId="0" borderId="51" xfId="0" applyFont="1" applyBorder="1" applyAlignment="1">
      <alignment vertical="center" wrapText="1"/>
    </xf>
    <xf numFmtId="0" fontId="31" fillId="0" borderId="51" xfId="0" applyFont="1" applyBorder="1" applyAlignment="1">
      <alignment horizontal="center" wrapText="1"/>
    </xf>
    <xf numFmtId="0" fontId="0" fillId="0" borderId="46" xfId="0" applyBorder="1" applyAlignment="1">
      <alignment vertical="center" wrapText="1"/>
    </xf>
    <xf numFmtId="0" fontId="31" fillId="13" borderId="51" xfId="0" applyFont="1" applyFill="1" applyBorder="1" applyAlignment="1">
      <alignment horizontal="center" wrapText="1"/>
    </xf>
    <xf numFmtId="0" fontId="0" fillId="13" borderId="46" xfId="0" applyFill="1" applyBorder="1" applyAlignment="1">
      <alignment vertical="center" wrapText="1"/>
    </xf>
    <xf numFmtId="0" fontId="28" fillId="0" borderId="54" xfId="0" applyFont="1" applyBorder="1"/>
    <xf numFmtId="0" fontId="32" fillId="13" borderId="55" xfId="0" applyFont="1" applyFill="1" applyBorder="1" applyAlignment="1">
      <alignment horizontal="center" vertical="center" wrapText="1"/>
    </xf>
    <xf numFmtId="0" fontId="32" fillId="13" borderId="50" xfId="0" applyFont="1" applyFill="1" applyBorder="1" applyAlignment="1">
      <alignment horizontal="center" vertical="center" wrapText="1"/>
    </xf>
    <xf numFmtId="0" fontId="33" fillId="0" borderId="53" xfId="0" applyFont="1" applyBorder="1" applyAlignment="1">
      <alignment horizontal="center" vertical="center" wrapText="1"/>
    </xf>
    <xf numFmtId="0" fontId="33" fillId="0" borderId="5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29" fillId="0" borderId="8" xfId="0" applyFont="1" applyBorder="1" applyAlignment="1">
      <alignment vertical="center" wrapText="1"/>
    </xf>
    <xf numFmtId="0" fontId="28" fillId="0" borderId="56" xfId="0" applyFont="1" applyBorder="1"/>
    <xf numFmtId="0" fontId="37" fillId="0" borderId="1" xfId="0" applyFont="1" applyBorder="1" applyAlignment="1">
      <alignment vertical="center" wrapText="1"/>
    </xf>
    <xf numFmtId="0" fontId="5" fillId="0" borderId="0" xfId="0" applyFont="1"/>
    <xf numFmtId="0" fontId="28" fillId="0" borderId="0" xfId="0" applyFont="1" applyAlignment="1">
      <alignment vertical="center"/>
    </xf>
    <xf numFmtId="0" fontId="30" fillId="13" borderId="46" xfId="0" applyFont="1" applyFill="1" applyBorder="1" applyAlignment="1">
      <alignment horizontal="left" vertical="center" wrapText="1"/>
    </xf>
    <xf numFmtId="0" fontId="31" fillId="0" borderId="46" xfId="0" applyFont="1" applyBorder="1" applyAlignment="1">
      <alignment vertical="center" wrapText="1"/>
    </xf>
    <xf numFmtId="0" fontId="30" fillId="13" borderId="1" xfId="0" applyFont="1" applyFill="1" applyBorder="1" applyAlignment="1">
      <alignment horizontal="center" vertical="center" wrapText="1"/>
    </xf>
    <xf numFmtId="0" fontId="30" fillId="13" borderId="1" xfId="0" applyFont="1" applyFill="1" applyBorder="1" applyAlignment="1">
      <alignment horizontal="left" vertical="center" wrapText="1" indent="1"/>
    </xf>
    <xf numFmtId="0" fontId="31" fillId="0" borderId="1" xfId="0" applyFont="1" applyBorder="1" applyAlignment="1">
      <alignment horizontal="center" vertical="center" wrapText="1"/>
    </xf>
    <xf numFmtId="0" fontId="0" fillId="0" borderId="1" xfId="0" applyBorder="1" applyAlignment="1">
      <alignment vertical="center" wrapText="1"/>
    </xf>
    <xf numFmtId="0" fontId="31" fillId="13" borderId="1" xfId="0" applyFont="1" applyFill="1" applyBorder="1" applyAlignment="1">
      <alignment horizontal="center" vertical="center" wrapText="1"/>
    </xf>
    <xf numFmtId="0" fontId="0" fillId="13" borderId="1" xfId="0" applyFill="1" applyBorder="1" applyAlignment="1">
      <alignment vertical="center" wrapText="1"/>
    </xf>
    <xf numFmtId="0" fontId="35" fillId="0" borderId="8" xfId="0" applyFont="1" applyBorder="1" applyAlignment="1">
      <alignment vertical="center" wrapText="1"/>
    </xf>
    <xf numFmtId="0" fontId="35" fillId="0" borderId="1" xfId="0" applyFont="1" applyBorder="1" applyAlignment="1">
      <alignment horizontal="center" vertical="center" wrapText="1"/>
    </xf>
    <xf numFmtId="0" fontId="28" fillId="0" borderId="61" xfId="0" applyFont="1" applyBorder="1"/>
    <xf numFmtId="0" fontId="31" fillId="0" borderId="51" xfId="0" applyFont="1" applyBorder="1" applyAlignment="1">
      <alignment horizontal="center" vertical="center" wrapText="1"/>
    </xf>
    <xf numFmtId="0" fontId="28" fillId="0" borderId="1" xfId="0" applyFont="1" applyBorder="1" applyAlignment="1">
      <alignment vertical="center" wrapText="1"/>
    </xf>
    <xf numFmtId="0" fontId="30" fillId="13" borderId="51" xfId="0" applyFont="1" applyFill="1" applyBorder="1" applyAlignment="1">
      <alignment vertical="top" wrapText="1"/>
    </xf>
    <xf numFmtId="0" fontId="28" fillId="0" borderId="1" xfId="0" applyFont="1" applyBorder="1" applyAlignment="1">
      <alignment vertical="top" wrapText="1"/>
    </xf>
    <xf numFmtId="0" fontId="0" fillId="0" borderId="51" xfId="0" applyBorder="1" applyAlignment="1">
      <alignment vertical="top" wrapText="1"/>
    </xf>
    <xf numFmtId="0" fontId="31" fillId="0" borderId="51" xfId="0" applyFont="1" applyBorder="1" applyAlignment="1">
      <alignment vertical="top" wrapText="1"/>
    </xf>
    <xf numFmtId="0" fontId="0" fillId="0" borderId="53" xfId="0" applyBorder="1" applyAlignment="1">
      <alignment vertical="top" wrapText="1"/>
    </xf>
    <xf numFmtId="0" fontId="30" fillId="13" borderId="46" xfId="0" applyFont="1" applyFill="1" applyBorder="1" applyAlignment="1">
      <alignment vertical="top" wrapText="1"/>
    </xf>
    <xf numFmtId="0" fontId="30" fillId="13" borderId="51" xfId="0" applyFont="1" applyFill="1" applyBorder="1" applyAlignment="1">
      <alignment horizontal="left" vertical="top" wrapText="1"/>
    </xf>
    <xf numFmtId="0" fontId="0" fillId="0" borderId="51" xfId="0" applyBorder="1" applyAlignment="1">
      <alignment horizontal="left" vertical="top" wrapText="1"/>
    </xf>
    <xf numFmtId="0" fontId="31" fillId="0" borderId="51" xfId="0" applyFont="1" applyBorder="1" applyAlignment="1">
      <alignment horizontal="left" vertical="top" wrapText="1"/>
    </xf>
    <xf numFmtId="0" fontId="28" fillId="0" borderId="1" xfId="0" applyFont="1" applyBorder="1" applyAlignment="1">
      <alignment horizontal="left" vertical="top" wrapText="1"/>
    </xf>
    <xf numFmtId="0" fontId="0" fillId="0" borderId="53" xfId="0" applyBorder="1" applyAlignment="1">
      <alignment horizontal="left" vertical="top" wrapText="1"/>
    </xf>
    <xf numFmtId="0" fontId="0" fillId="0" borderId="46" xfId="0" applyBorder="1" applyAlignment="1">
      <alignment horizontal="center" vertical="center" wrapText="1"/>
    </xf>
    <xf numFmtId="0" fontId="31" fillId="13" borderId="51" xfId="0" applyFont="1" applyFill="1" applyBorder="1" applyAlignment="1">
      <alignment horizontal="center" vertical="center" wrapText="1"/>
    </xf>
    <xf numFmtId="0" fontId="0" fillId="13" borderId="46" xfId="0" applyFill="1" applyBorder="1" applyAlignment="1">
      <alignment horizontal="center" vertical="center" wrapText="1"/>
    </xf>
    <xf numFmtId="0" fontId="4" fillId="0" borderId="0" xfId="0" applyFont="1" applyFill="1" applyBorder="1" applyAlignment="1">
      <alignment horizontal="left" vertical="top" wrapText="1"/>
    </xf>
    <xf numFmtId="0" fontId="20"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horizontal="justify" vertical="top" wrapText="1"/>
    </xf>
    <xf numFmtId="0" fontId="0" fillId="0" borderId="0" xfId="0" applyFont="1" applyFill="1" applyBorder="1" applyAlignment="1">
      <alignment horizontal="justify" vertical="top" wrapText="1"/>
    </xf>
    <xf numFmtId="0" fontId="38"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49" fontId="28" fillId="0" borderId="1" xfId="0" applyNumberFormat="1" applyFont="1" applyBorder="1" applyAlignment="1">
      <alignment vertical="center" wrapText="1"/>
    </xf>
    <xf numFmtId="49" fontId="28" fillId="0" borderId="1" xfId="0" applyNumberFormat="1" applyFont="1" applyBorder="1" applyAlignment="1">
      <alignment wrapText="1"/>
    </xf>
    <xf numFmtId="0" fontId="28" fillId="7" borderId="22" xfId="211" applyFont="1" applyFill="1" applyBorder="1" applyAlignment="1">
      <alignment horizontal="center"/>
    </xf>
    <xf numFmtId="0" fontId="28" fillId="7" borderId="5" xfId="211" applyFont="1" applyFill="1" applyBorder="1" applyAlignment="1">
      <alignment horizontal="center"/>
    </xf>
    <xf numFmtId="0" fontId="43" fillId="7" borderId="9" xfId="211" applyFont="1" applyFill="1" applyBorder="1" applyAlignment="1">
      <alignment vertical="center" wrapText="1"/>
    </xf>
    <xf numFmtId="0" fontId="43" fillId="7" borderId="10" xfId="211" applyFont="1" applyFill="1" applyBorder="1" applyAlignment="1">
      <alignment vertical="center" wrapText="1"/>
    </xf>
    <xf numFmtId="0" fontId="28" fillId="0" borderId="0" xfId="211" applyFont="1"/>
    <xf numFmtId="0" fontId="28" fillId="7" borderId="2" xfId="211" applyFont="1" applyFill="1" applyBorder="1" applyAlignment="1">
      <alignment horizontal="center"/>
    </xf>
    <xf numFmtId="0" fontId="28" fillId="7" borderId="3" xfId="211" applyFont="1" applyFill="1" applyBorder="1" applyAlignment="1">
      <alignment horizontal="center"/>
    </xf>
    <xf numFmtId="0" fontId="39" fillId="7" borderId="8" xfId="211" applyFont="1" applyFill="1" applyBorder="1" applyAlignment="1">
      <alignment vertical="center" wrapText="1"/>
    </xf>
    <xf numFmtId="0" fontId="39" fillId="7" borderId="9" xfId="211" applyFont="1" applyFill="1" applyBorder="1" applyAlignment="1">
      <alignment vertical="center" wrapText="1"/>
    </xf>
    <xf numFmtId="0" fontId="39" fillId="7" borderId="10" xfId="211" applyFont="1" applyFill="1" applyBorder="1" applyAlignment="1">
      <alignment vertical="center" wrapText="1"/>
    </xf>
    <xf numFmtId="0" fontId="28" fillId="7" borderId="23" xfId="211" applyFont="1" applyFill="1" applyBorder="1" applyAlignment="1">
      <alignment horizontal="center"/>
    </xf>
    <xf numFmtId="0" fontId="28" fillId="7" borderId="25" xfId="211" applyFont="1" applyFill="1" applyBorder="1" applyAlignment="1">
      <alignment horizontal="center"/>
    </xf>
    <xf numFmtId="0" fontId="40" fillId="7" borderId="8" xfId="211" applyFont="1" applyFill="1" applyBorder="1" applyAlignment="1">
      <alignment horizontal="center" vertical="center" wrapText="1"/>
    </xf>
    <xf numFmtId="0" fontId="40" fillId="7" borderId="9" xfId="211" applyFont="1" applyFill="1" applyBorder="1" applyAlignment="1">
      <alignment horizontal="center" vertical="center" wrapText="1"/>
    </xf>
    <xf numFmtId="0" fontId="40" fillId="7" borderId="10" xfId="211" applyFont="1" applyFill="1" applyBorder="1" applyAlignment="1">
      <alignment horizontal="center" vertical="center" wrapText="1"/>
    </xf>
    <xf numFmtId="0" fontId="40" fillId="7" borderId="9" xfId="211" applyFont="1" applyFill="1" applyBorder="1" applyAlignment="1">
      <alignment vertical="center" wrapText="1"/>
    </xf>
    <xf numFmtId="0" fontId="40" fillId="7" borderId="10" xfId="211" applyFont="1" applyFill="1" applyBorder="1" applyAlignment="1">
      <alignment vertical="center" wrapText="1"/>
    </xf>
    <xf numFmtId="49" fontId="40" fillId="7" borderId="62" xfId="211" applyNumberFormat="1" applyFont="1" applyFill="1" applyBorder="1" applyAlignment="1">
      <alignment horizontal="center" vertical="center" wrapText="1"/>
    </xf>
    <xf numFmtId="49" fontId="41" fillId="7" borderId="1" xfId="211" applyNumberFormat="1" applyFont="1" applyFill="1" applyBorder="1" applyAlignment="1">
      <alignment horizontal="center" vertical="center" wrapText="1"/>
    </xf>
    <xf numFmtId="49" fontId="40" fillId="7" borderId="63" xfId="211" applyNumberFormat="1" applyFont="1" applyFill="1" applyBorder="1" applyAlignment="1">
      <alignment vertical="center" wrapText="1"/>
    </xf>
    <xf numFmtId="49" fontId="40" fillId="7" borderId="63" xfId="211" applyNumberFormat="1" applyFont="1" applyFill="1" applyBorder="1" applyAlignment="1">
      <alignment horizontal="center" vertical="center" wrapText="1"/>
    </xf>
    <xf numFmtId="49" fontId="40" fillId="0" borderId="1" xfId="211" applyNumberFormat="1" applyFont="1" applyBorder="1" applyAlignment="1">
      <alignment wrapText="1"/>
    </xf>
    <xf numFmtId="49" fontId="40" fillId="0" borderId="1" xfId="211" applyNumberFormat="1" applyFont="1" applyBorder="1" applyAlignment="1">
      <alignment horizontal="center" vertical="center" wrapText="1"/>
    </xf>
    <xf numFmtId="49" fontId="40" fillId="12" borderId="1" xfId="211" applyNumberFormat="1" applyFont="1" applyFill="1" applyBorder="1" applyAlignment="1">
      <alignment horizontal="center" vertical="center" wrapText="1"/>
    </xf>
    <xf numFmtId="49" fontId="40" fillId="0" borderId="1" xfId="211" applyNumberFormat="1" applyFont="1" applyBorder="1" applyAlignment="1">
      <alignment vertical="center" wrapText="1"/>
    </xf>
    <xf numFmtId="49" fontId="28" fillId="0" borderId="1" xfId="211" applyNumberFormat="1" applyFont="1" applyBorder="1" applyAlignment="1">
      <alignment wrapText="1"/>
    </xf>
    <xf numFmtId="49" fontId="28" fillId="0" borderId="1" xfId="211" applyNumberFormat="1" applyFont="1" applyBorder="1" applyAlignment="1">
      <alignment vertical="center" wrapText="1"/>
    </xf>
    <xf numFmtId="0" fontId="28" fillId="0" borderId="61" xfId="211" applyFont="1" applyBorder="1"/>
    <xf numFmtId="0" fontId="30" fillId="13" borderId="51" xfId="211" applyFont="1" applyFill="1" applyBorder="1" applyAlignment="1">
      <alignment horizontal="left" vertical="center" wrapText="1" indent="4"/>
    </xf>
    <xf numFmtId="0" fontId="28" fillId="0" borderId="52" xfId="211" applyFont="1" applyBorder="1"/>
    <xf numFmtId="0" fontId="30" fillId="13" borderId="51" xfId="211" applyFont="1" applyFill="1" applyBorder="1" applyAlignment="1">
      <alignment vertical="center" wrapText="1"/>
    </xf>
    <xf numFmtId="0" fontId="30" fillId="13" borderId="51" xfId="211" applyFont="1" applyFill="1" applyBorder="1" applyAlignment="1">
      <alignment horizontal="left" vertical="center" wrapText="1" indent="6"/>
    </xf>
    <xf numFmtId="0" fontId="30" fillId="13" borderId="51" xfId="211" applyFont="1" applyFill="1" applyBorder="1" applyAlignment="1">
      <alignment horizontal="center" vertical="center" wrapText="1"/>
    </xf>
    <xf numFmtId="0" fontId="30" fillId="13" borderId="46" xfId="211" applyFont="1" applyFill="1" applyBorder="1" applyAlignment="1">
      <alignment horizontal="left" vertical="center" wrapText="1" indent="1"/>
    </xf>
    <xf numFmtId="0" fontId="1" fillId="0" borderId="53" xfId="211" applyBorder="1" applyAlignment="1">
      <alignment vertical="center" wrapText="1"/>
    </xf>
    <xf numFmtId="0" fontId="1" fillId="0" borderId="51" xfId="211" applyBorder="1" applyAlignment="1">
      <alignment vertical="center" wrapText="1"/>
    </xf>
    <xf numFmtId="0" fontId="31" fillId="0" borderId="51" xfId="211" applyFont="1" applyBorder="1" applyAlignment="1">
      <alignment vertical="center" wrapText="1"/>
    </xf>
    <xf numFmtId="0" fontId="31" fillId="0" borderId="51" xfId="211" applyFont="1" applyBorder="1" applyAlignment="1">
      <alignment horizontal="center" vertical="center" wrapText="1"/>
    </xf>
    <xf numFmtId="0" fontId="1" fillId="0" borderId="46" xfId="211" applyBorder="1" applyAlignment="1">
      <alignment vertical="center" wrapText="1"/>
    </xf>
    <xf numFmtId="0" fontId="31" fillId="13" borderId="51" xfId="211" applyFont="1" applyFill="1" applyBorder="1" applyAlignment="1">
      <alignment horizontal="right" vertical="center" wrapText="1"/>
    </xf>
    <xf numFmtId="0" fontId="1" fillId="13" borderId="46" xfId="211" applyFill="1" applyBorder="1" applyAlignment="1">
      <alignment vertical="center" wrapText="1"/>
    </xf>
    <xf numFmtId="0" fontId="28" fillId="0" borderId="54" xfId="211" applyFont="1" applyBorder="1"/>
    <xf numFmtId="0" fontId="32" fillId="13" borderId="55" xfId="211" applyFont="1" applyFill="1" applyBorder="1" applyAlignment="1">
      <alignment horizontal="center" vertical="center" wrapText="1"/>
    </xf>
    <xf numFmtId="0" fontId="32" fillId="13" borderId="50" xfId="211" applyFont="1" applyFill="1" applyBorder="1" applyAlignment="1">
      <alignment horizontal="center" vertical="center" wrapText="1"/>
    </xf>
    <xf numFmtId="0" fontId="33" fillId="0" borderId="53" xfId="211" applyFont="1" applyBorder="1" applyAlignment="1">
      <alignment horizontal="center" vertical="center" wrapText="1"/>
    </xf>
    <xf numFmtId="0" fontId="33" fillId="0" borderId="51" xfId="211" applyFont="1" applyBorder="1" applyAlignment="1">
      <alignment horizontal="center" vertical="center" wrapText="1"/>
    </xf>
    <xf numFmtId="0" fontId="1" fillId="0" borderId="0" xfId="211"/>
    <xf numFmtId="0" fontId="35" fillId="0" borderId="1" xfId="211" applyFont="1" applyBorder="1" applyAlignment="1">
      <alignment horizontal="center" vertical="center" wrapText="1"/>
    </xf>
    <xf numFmtId="0" fontId="35" fillId="0" borderId="1" xfId="211" applyFont="1" applyBorder="1" applyAlignment="1">
      <alignment vertical="center" wrapText="1"/>
    </xf>
    <xf numFmtId="0" fontId="29" fillId="0" borderId="8" xfId="211" applyFont="1" applyBorder="1" applyAlignment="1">
      <alignment vertical="center" wrapText="1"/>
    </xf>
    <xf numFmtId="0" fontId="43" fillId="7" borderId="8" xfId="211" applyFont="1" applyFill="1" applyBorder="1" applyAlignment="1">
      <alignment horizontal="center" wrapText="1"/>
    </xf>
    <xf numFmtId="49" fontId="28" fillId="0" borderId="1" xfId="0" applyNumberFormat="1" applyFont="1" applyBorder="1" applyAlignment="1">
      <alignment horizontal="center" vertical="center" wrapText="1"/>
    </xf>
    <xf numFmtId="0" fontId="44" fillId="0" borderId="0" xfId="0" applyFont="1" applyFill="1" applyAlignment="1">
      <alignment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28" fillId="0" borderId="1" xfId="0" applyFont="1" applyBorder="1" applyAlignment="1">
      <alignment wrapText="1"/>
    </xf>
    <xf numFmtId="0" fontId="5" fillId="12" borderId="1" xfId="0" applyFont="1" applyFill="1" applyBorder="1" applyAlignment="1">
      <alignment horizontal="left" vertical="center" wrapText="1"/>
    </xf>
    <xf numFmtId="0" fontId="5" fillId="0" borderId="8" xfId="0" applyFont="1" applyBorder="1" applyAlignment="1">
      <alignment vertical="center" wrapText="1"/>
    </xf>
    <xf numFmtId="0" fontId="28" fillId="0" borderId="62" xfId="0" applyFont="1" applyBorder="1" applyAlignment="1">
      <alignment vertical="center" wrapText="1"/>
    </xf>
    <xf numFmtId="0" fontId="6" fillId="0" borderId="0" xfId="0" applyFont="1" applyFill="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Alignment="1">
      <alignment wrapText="1"/>
    </xf>
    <xf numFmtId="0" fontId="6" fillId="0" borderId="1" xfId="0" applyFont="1" applyFill="1" applyBorder="1" applyAlignment="1">
      <alignment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horizontal="justify" vertical="top" wrapText="1"/>
    </xf>
    <xf numFmtId="0" fontId="5" fillId="0" borderId="1" xfId="0" applyFont="1" applyFill="1" applyBorder="1" applyAlignment="1" applyProtection="1">
      <alignment horizontal="left" vertical="top" wrapText="1"/>
      <protection hidden="1"/>
    </xf>
    <xf numFmtId="0" fontId="5" fillId="0" borderId="62" xfId="0" applyFont="1" applyFill="1" applyBorder="1" applyAlignment="1">
      <alignment horizontal="left" vertical="center" wrapText="1"/>
    </xf>
    <xf numFmtId="0" fontId="5" fillId="0" borderId="62"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top" wrapText="1"/>
      <protection hidden="1"/>
    </xf>
    <xf numFmtId="0" fontId="5" fillId="0" borderId="62" xfId="0" applyFont="1" applyFill="1" applyBorder="1" applyAlignment="1" applyProtection="1">
      <alignment horizontal="left" vertical="top" wrapText="1"/>
      <protection locked="0"/>
    </xf>
    <xf numFmtId="0" fontId="5" fillId="0" borderId="62" xfId="0" applyFont="1" applyFill="1" applyBorder="1" applyAlignment="1">
      <alignment horizontal="left" vertical="top" wrapText="1"/>
    </xf>
    <xf numFmtId="0" fontId="5" fillId="0" borderId="62" xfId="0" applyNumberFormat="1" applyFont="1" applyFill="1" applyBorder="1" applyAlignment="1">
      <alignment horizontal="left" vertical="top" wrapText="1"/>
    </xf>
    <xf numFmtId="0" fontId="5" fillId="0" borderId="62" xfId="0" applyFont="1" applyFill="1" applyBorder="1" applyAlignment="1" applyProtection="1">
      <alignment horizontal="center" vertical="center" wrapText="1"/>
      <protection locked="0"/>
    </xf>
    <xf numFmtId="9" fontId="5" fillId="0" borderId="62" xfId="0" applyNumberFormat="1" applyFont="1" applyFill="1" applyBorder="1" applyAlignment="1" applyProtection="1">
      <alignment horizontal="center" vertical="top" wrapText="1"/>
      <protection locked="0"/>
    </xf>
    <xf numFmtId="164" fontId="5" fillId="0" borderId="62" xfId="0" applyNumberFormat="1" applyFont="1" applyFill="1" applyBorder="1" applyAlignment="1" applyProtection="1">
      <alignment horizontal="left" vertical="top" wrapText="1"/>
      <protection locked="0"/>
    </xf>
    <xf numFmtId="0" fontId="44" fillId="0" borderId="0" xfId="0" applyFont="1" applyFill="1" applyBorder="1" applyAlignment="1">
      <alignment horizontal="left" vertical="top" wrapText="1"/>
    </xf>
    <xf numFmtId="0" fontId="5" fillId="0" borderId="8" xfId="0" applyFont="1" applyFill="1" applyBorder="1" applyAlignment="1" applyProtection="1">
      <alignment horizontal="left" vertical="top" wrapText="1"/>
      <protection hidden="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top" wrapText="1"/>
      <protection locked="0"/>
    </xf>
    <xf numFmtId="164" fontId="5" fillId="0" borderId="1" xfId="0" applyNumberFormat="1" applyFont="1" applyFill="1" applyBorder="1" applyAlignment="1" applyProtection="1">
      <alignment horizontal="left" vertical="top" wrapText="1"/>
      <protection locked="0"/>
    </xf>
    <xf numFmtId="0" fontId="5" fillId="12" borderId="1"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12" borderId="1" xfId="0" applyFont="1" applyFill="1" applyBorder="1" applyAlignment="1" applyProtection="1">
      <alignment horizontal="left" vertical="top" wrapText="1"/>
      <protection locked="0"/>
    </xf>
    <xf numFmtId="0" fontId="5" fillId="12" borderId="1" xfId="0" applyFont="1" applyFill="1" applyBorder="1" applyAlignment="1">
      <alignment horizontal="left" vertical="top" wrapText="1"/>
    </xf>
    <xf numFmtId="0" fontId="28" fillId="12" borderId="1" xfId="0" applyFont="1" applyFill="1" applyBorder="1" applyAlignment="1">
      <alignment vertical="top" wrapText="1"/>
    </xf>
    <xf numFmtId="0" fontId="5" fillId="0" borderId="1" xfId="0" applyFont="1" applyFill="1" applyBorder="1" applyAlignment="1" applyProtection="1">
      <alignment horizontal="center" vertical="center" wrapText="1"/>
      <protection hidden="1"/>
    </xf>
    <xf numFmtId="0" fontId="9" fillId="0" borderId="8" xfId="0" applyFont="1" applyBorder="1" applyAlignment="1">
      <alignment horizontal="center" vertical="center" wrapText="1"/>
    </xf>
    <xf numFmtId="0" fontId="5" fillId="0" borderId="1" xfId="0" applyFont="1" applyFill="1" applyBorder="1" applyAlignment="1" applyProtection="1">
      <alignment horizontal="left" vertical="center" wrapText="1"/>
      <protection hidden="1"/>
    </xf>
    <xf numFmtId="0" fontId="28" fillId="0" borderId="8" xfId="0" applyFont="1"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5" fillId="0" borderId="1" xfId="0" applyFont="1" applyFill="1" applyBorder="1" applyAlignment="1">
      <alignment vertical="center" wrapText="1"/>
    </xf>
    <xf numFmtId="0" fontId="28" fillId="12" borderId="1" xfId="0" applyFont="1" applyFill="1" applyBorder="1" applyAlignment="1">
      <alignment horizontal="center" vertical="center" wrapText="1"/>
    </xf>
    <xf numFmtId="0" fontId="28"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9" fontId="45" fillId="0"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1" xfId="0" applyFont="1" applyBorder="1" applyAlignment="1">
      <alignment horizontal="center" vertical="top" wrapText="1"/>
    </xf>
    <xf numFmtId="0" fontId="28"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1" xfId="0" applyFont="1" applyFill="1" applyBorder="1" applyAlignment="1">
      <alignment vertical="top" wrapText="1"/>
    </xf>
    <xf numFmtId="164" fontId="5" fillId="0" borderId="1" xfId="0" applyNumberFormat="1" applyFont="1" applyFill="1" applyBorder="1" applyAlignment="1" applyProtection="1">
      <alignment horizontal="center" vertical="center" wrapText="1"/>
      <protection locked="0"/>
    </xf>
    <xf numFmtId="9" fontId="5" fillId="0" borderId="1" xfId="1" applyFont="1" applyFill="1" applyBorder="1" applyAlignment="1" applyProtection="1">
      <alignment horizontal="center" vertical="top" wrapText="1"/>
      <protection locked="0"/>
    </xf>
    <xf numFmtId="0" fontId="5" fillId="12" borderId="1" xfId="0" applyFont="1" applyFill="1" applyBorder="1" applyAlignment="1" applyProtection="1">
      <alignment horizontal="left" vertical="top" wrapText="1"/>
      <protection hidden="1"/>
    </xf>
    <xf numFmtId="0" fontId="5" fillId="12" borderId="8" xfId="0" applyFont="1" applyFill="1" applyBorder="1" applyAlignment="1" applyProtection="1">
      <alignment horizontal="left" vertical="top" wrapText="1"/>
      <protection hidden="1"/>
    </xf>
    <xf numFmtId="0" fontId="5" fillId="0" borderId="1" xfId="0" applyFont="1" applyFill="1" applyBorder="1" applyAlignment="1" applyProtection="1">
      <alignment vertical="top" wrapText="1"/>
      <protection hidden="1"/>
    </xf>
    <xf numFmtId="0" fontId="5" fillId="0" borderId="8" xfId="0" applyFont="1" applyFill="1" applyBorder="1" applyAlignment="1" applyProtection="1">
      <alignment vertical="top" wrapText="1"/>
      <protection hidden="1"/>
    </xf>
    <xf numFmtId="0" fontId="5" fillId="0" borderId="62" xfId="0" applyFont="1" applyFill="1" applyBorder="1" applyAlignment="1">
      <alignment horizontal="center" vertical="center" wrapText="1"/>
    </xf>
    <xf numFmtId="0" fontId="5" fillId="0" borderId="22" xfId="0" applyFont="1" applyBorder="1" applyAlignment="1">
      <alignment vertical="center" wrapText="1"/>
    </xf>
    <xf numFmtId="0" fontId="28" fillId="0" borderId="62" xfId="0" applyFont="1" applyBorder="1" applyAlignment="1">
      <alignment wrapText="1"/>
    </xf>
    <xf numFmtId="0" fontId="28" fillId="0" borderId="22" xfId="0" applyFont="1" applyBorder="1" applyAlignment="1">
      <alignment horizontal="center" vertical="center" wrapText="1"/>
    </xf>
    <xf numFmtId="0" fontId="5" fillId="0" borderId="1" xfId="0" applyFont="1" applyBorder="1" applyAlignment="1">
      <alignment vertical="center" wrapText="1"/>
    </xf>
    <xf numFmtId="0" fontId="6" fillId="0" borderId="18" xfId="0" applyFont="1" applyFill="1" applyBorder="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vertical="top" wrapText="1"/>
    </xf>
    <xf numFmtId="0" fontId="5" fillId="3" borderId="3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5" fillId="0" borderId="41"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5" xfId="0" applyFont="1" applyBorder="1" applyAlignment="1">
      <alignment horizontal="center" vertical="center" wrapText="1"/>
    </xf>
    <xf numFmtId="0" fontId="5" fillId="4" borderId="3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9" fontId="5" fillId="0" borderId="42"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0" xfId="0" applyFont="1" applyBorder="1" applyAlignment="1">
      <alignment horizontal="center" vertical="center" wrapText="1"/>
    </xf>
    <xf numFmtId="9" fontId="5" fillId="0" borderId="0" xfId="1" applyNumberFormat="1" applyFont="1" applyFill="1" applyBorder="1" applyAlignment="1">
      <alignment horizontal="center" vertical="center" wrapText="1"/>
    </xf>
    <xf numFmtId="164" fontId="5" fillId="12" borderId="1" xfId="0" applyNumberFormat="1" applyFont="1" applyFill="1" applyBorder="1" applyAlignment="1" applyProtection="1">
      <alignment horizontal="left" vertical="top" wrapText="1"/>
      <protection locked="0"/>
    </xf>
    <xf numFmtId="14" fontId="5" fillId="0" borderId="1" xfId="0" applyNumberFormat="1" applyFont="1" applyBorder="1" applyAlignment="1">
      <alignment horizontal="justify" vertical="top" wrapText="1"/>
    </xf>
    <xf numFmtId="0" fontId="2" fillId="0" borderId="1" xfId="0" applyFont="1" applyBorder="1" applyAlignment="1">
      <alignment horizontal="left" vertical="top" wrapText="1"/>
    </xf>
    <xf numFmtId="0" fontId="5" fillId="0" borderId="1" xfId="0" applyFont="1" applyBorder="1" applyAlignment="1">
      <alignment horizontal="justify" vertical="top" wrapText="1"/>
    </xf>
    <xf numFmtId="0" fontId="2" fillId="0" borderId="1" xfId="0" applyFont="1" applyBorder="1" applyAlignment="1">
      <alignment vertical="top" wrapText="1"/>
    </xf>
    <xf numFmtId="0" fontId="5" fillId="12" borderId="1" xfId="0" applyFont="1" applyFill="1" applyBorder="1" applyAlignment="1" applyProtection="1">
      <alignment horizontal="left" vertical="center" wrapText="1"/>
      <protection locked="0"/>
    </xf>
    <xf numFmtId="0" fontId="5" fillId="12" borderId="1" xfId="0" applyFont="1" applyFill="1" applyBorder="1" applyAlignment="1" applyProtection="1">
      <alignment horizontal="center" vertical="center" wrapText="1"/>
      <protection locked="0"/>
    </xf>
    <xf numFmtId="0" fontId="5" fillId="12" borderId="1" xfId="0" applyFont="1" applyFill="1" applyBorder="1" applyAlignment="1">
      <alignment vertical="center" wrapText="1"/>
    </xf>
    <xf numFmtId="9" fontId="5" fillId="12" borderId="1" xfId="0" applyNumberFormat="1" applyFont="1" applyFill="1" applyBorder="1" applyAlignment="1" applyProtection="1">
      <alignment horizontal="center" vertical="top" wrapText="1"/>
      <protection locked="0"/>
    </xf>
    <xf numFmtId="0" fontId="5" fillId="12" borderId="1" xfId="0" applyFont="1" applyFill="1" applyBorder="1" applyAlignment="1" applyProtection="1">
      <alignment horizontal="left" vertical="center" wrapText="1"/>
      <protection hidden="1"/>
    </xf>
    <xf numFmtId="0" fontId="46" fillId="12" borderId="1" xfId="0" applyFont="1" applyFill="1" applyBorder="1" applyAlignment="1">
      <alignment horizontal="left" vertical="top" wrapText="1"/>
    </xf>
    <xf numFmtId="0" fontId="2" fillId="12"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top" wrapText="1"/>
    </xf>
    <xf numFmtId="0" fontId="48" fillId="0" borderId="1" xfId="0" applyFont="1" applyBorder="1" applyAlignment="1">
      <alignment horizontal="justify" vertical="top" wrapText="1"/>
    </xf>
    <xf numFmtId="0" fontId="48" fillId="0" borderId="1" xfId="0" applyFont="1" applyFill="1" applyBorder="1" applyAlignment="1">
      <alignment horizontal="justify" vertical="top" wrapText="1"/>
    </xf>
    <xf numFmtId="0" fontId="48" fillId="0" borderId="1" xfId="0" applyFont="1" applyBorder="1" applyAlignment="1">
      <alignment horizontal="left" vertical="top" wrapText="1"/>
    </xf>
    <xf numFmtId="0" fontId="48" fillId="0" borderId="1" xfId="0" applyFont="1" applyBorder="1" applyAlignment="1">
      <alignment vertical="top" wrapText="1"/>
    </xf>
    <xf numFmtId="0" fontId="48" fillId="0" borderId="1" xfId="0" applyNumberFormat="1" applyFont="1" applyBorder="1" applyAlignment="1">
      <alignment vertical="top" wrapText="1"/>
    </xf>
    <xf numFmtId="0" fontId="51" fillId="12" borderId="1" xfId="0" applyFont="1" applyFill="1" applyBorder="1" applyAlignment="1">
      <alignment vertical="top" wrapText="1"/>
    </xf>
    <xf numFmtId="0" fontId="54" fillId="0" borderId="1" xfId="0" applyFont="1" applyBorder="1" applyAlignment="1">
      <alignment horizontal="left" vertical="top" wrapText="1"/>
    </xf>
    <xf numFmtId="0" fontId="23" fillId="0" borderId="1" xfId="0" applyFont="1" applyBorder="1" applyAlignment="1">
      <alignment horizontal="left" vertical="top" wrapText="1"/>
    </xf>
    <xf numFmtId="0" fontId="39" fillId="0" borderId="1" xfId="0" applyFont="1" applyBorder="1" applyAlignment="1">
      <alignment horizontal="left" vertical="top" wrapText="1"/>
    </xf>
    <xf numFmtId="0" fontId="22" fillId="10"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0" fillId="0" borderId="1" xfId="0" applyBorder="1" applyAlignment="1">
      <alignment horizontal="center" vertical="center"/>
    </xf>
    <xf numFmtId="0" fontId="35" fillId="0" borderId="1"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 xfId="0" applyBorder="1" applyAlignment="1">
      <alignment horizontal="center" vertical="center" wrapText="1"/>
    </xf>
    <xf numFmtId="0" fontId="5" fillId="15" borderId="1" xfId="0" applyFont="1" applyFill="1" applyBorder="1" applyAlignment="1" applyProtection="1">
      <alignment horizontal="left" vertical="top" wrapText="1"/>
      <protection hidden="1"/>
    </xf>
    <xf numFmtId="10" fontId="27"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12" borderId="1" xfId="0" applyNumberFormat="1" applyFont="1" applyFill="1" applyBorder="1" applyAlignment="1">
      <alignment horizontal="center" vertical="center" wrapText="1"/>
    </xf>
    <xf numFmtId="0" fontId="57" fillId="0" borderId="1" xfId="0" applyFont="1" applyBorder="1" applyAlignment="1">
      <alignment horizontal="justify" vertical="top" wrapText="1"/>
    </xf>
    <xf numFmtId="0" fontId="57" fillId="12" borderId="1" xfId="0" applyNumberFormat="1" applyFont="1" applyFill="1" applyBorder="1" applyAlignment="1">
      <alignment horizontal="left" vertical="top" wrapText="1"/>
    </xf>
    <xf numFmtId="0" fontId="57" fillId="12" borderId="1" xfId="0" applyNumberFormat="1" applyFont="1" applyFill="1" applyBorder="1" applyAlignment="1">
      <alignment horizontal="justify" vertical="top" wrapText="1"/>
    </xf>
    <xf numFmtId="0" fontId="2" fillId="12" borderId="1" xfId="0" applyFont="1" applyFill="1" applyBorder="1" applyAlignment="1">
      <alignment horizontal="left" vertical="top" wrapText="1"/>
    </xf>
    <xf numFmtId="0" fontId="2" fillId="12" borderId="1" xfId="0" applyFont="1" applyFill="1" applyBorder="1" applyAlignment="1">
      <alignment vertical="top" wrapText="1"/>
    </xf>
    <xf numFmtId="0" fontId="2" fillId="12" borderId="1" xfId="0" applyNumberFormat="1" applyFont="1" applyFill="1" applyBorder="1" applyAlignment="1">
      <alignment vertical="top" wrapText="1"/>
    </xf>
    <xf numFmtId="49" fontId="28" fillId="12" borderId="1" xfId="0" applyNumberFormat="1" applyFont="1" applyFill="1" applyBorder="1" applyAlignment="1">
      <alignment horizontal="center" vertical="center" wrapText="1"/>
    </xf>
    <xf numFmtId="9" fontId="5" fillId="12" borderId="1" xfId="0" applyNumberFormat="1" applyFont="1" applyFill="1" applyBorder="1" applyAlignment="1" applyProtection="1">
      <alignment horizontal="center" vertical="center" wrapText="1"/>
      <protection locked="0"/>
    </xf>
    <xf numFmtId="164" fontId="5" fillId="12" borderId="1" xfId="0" applyNumberFormat="1" applyFont="1" applyFill="1" applyBorder="1" applyAlignment="1" applyProtection="1">
      <alignment horizontal="center" vertical="top" wrapText="1"/>
      <protection locked="0"/>
    </xf>
    <xf numFmtId="0" fontId="49" fillId="0" borderId="1" xfId="0" applyFont="1" applyBorder="1" applyAlignment="1">
      <alignment horizontal="justify" vertical="top" wrapText="1"/>
    </xf>
    <xf numFmtId="0" fontId="5" fillId="3"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6" fillId="3" borderId="1" xfId="0" applyFont="1" applyFill="1" applyBorder="1" applyAlignment="1">
      <alignment horizontal="left" vertical="top" wrapText="1"/>
    </xf>
    <xf numFmtId="0" fontId="6" fillId="3" borderId="1" xfId="0" applyNumberFormat="1" applyFont="1" applyFill="1" applyBorder="1" applyAlignment="1">
      <alignment horizontal="left" vertical="top" wrapText="1"/>
    </xf>
    <xf numFmtId="0" fontId="2" fillId="3" borderId="1" xfId="0" applyFont="1" applyFill="1" applyBorder="1" applyAlignment="1">
      <alignment horizontal="left" vertical="top" wrapText="1"/>
    </xf>
    <xf numFmtId="14" fontId="6" fillId="3" borderId="1" xfId="0" applyNumberFormat="1" applyFont="1" applyFill="1" applyBorder="1" applyAlignment="1">
      <alignment horizontal="left" vertical="top" wrapText="1"/>
    </xf>
    <xf numFmtId="0" fontId="6" fillId="3" borderId="1" xfId="0" applyFont="1" applyFill="1" applyBorder="1" applyAlignment="1">
      <alignment horizontal="justify" vertical="top" wrapText="1"/>
    </xf>
    <xf numFmtId="0" fontId="5" fillId="3" borderId="1" xfId="0" applyFont="1" applyFill="1" applyBorder="1" applyAlignment="1">
      <alignment vertical="top" wrapText="1"/>
    </xf>
    <xf numFmtId="0" fontId="2" fillId="3" borderId="1" xfId="0" applyNumberFormat="1" applyFont="1" applyFill="1" applyBorder="1" applyAlignment="1">
      <alignment horizontal="left" vertical="top" wrapText="1"/>
    </xf>
    <xf numFmtId="0" fontId="5" fillId="0" borderId="1" xfId="0" applyFont="1" applyBorder="1" applyAlignment="1">
      <alignment horizontal="center" vertical="top" wrapText="1"/>
    </xf>
    <xf numFmtId="0" fontId="5" fillId="0" borderId="41" xfId="0" applyFont="1" applyBorder="1" applyAlignment="1">
      <alignment horizontal="center" vertical="top" wrapText="1"/>
    </xf>
    <xf numFmtId="0" fontId="5" fillId="0" borderId="7" xfId="0" applyFont="1" applyBorder="1" applyAlignment="1">
      <alignment horizontal="center" vertical="top" wrapText="1"/>
    </xf>
    <xf numFmtId="0" fontId="5" fillId="0" borderId="42" xfId="0" applyFont="1" applyBorder="1" applyAlignment="1">
      <alignment horizontal="center" vertical="top"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7" borderId="29"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1"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2"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xf>
    <xf numFmtId="0" fontId="0" fillId="0" borderId="35" xfId="0" applyBorder="1" applyAlignment="1">
      <alignment horizontal="center"/>
    </xf>
    <xf numFmtId="0" fontId="0" fillId="0" borderId="6" xfId="0" applyBorder="1" applyAlignment="1">
      <alignment horizontal="center"/>
    </xf>
    <xf numFmtId="0" fontId="3"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1" xfId="0" applyFont="1" applyBorder="1" applyAlignment="1">
      <alignment horizontal="left" vertical="center"/>
    </xf>
    <xf numFmtId="0" fontId="3" fillId="0" borderId="41" xfId="0" applyFont="1" applyBorder="1" applyAlignment="1">
      <alignment horizontal="left" vertical="center"/>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2" fillId="0" borderId="0" xfId="0" applyFont="1" applyAlignment="1">
      <alignment horizontal="left" vertical="center"/>
    </xf>
    <xf numFmtId="0" fontId="0" fillId="0" borderId="0" xfId="0" applyAlignment="1">
      <alignment horizontal="left" vertical="center"/>
    </xf>
    <xf numFmtId="0" fontId="0" fillId="0" borderId="24" xfId="0"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1" xfId="0"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6" fillId="6" borderId="35" xfId="0" applyFont="1" applyFill="1" applyBorder="1" applyAlignment="1">
      <alignment horizontal="center" vertical="center" wrapText="1"/>
    </xf>
    <xf numFmtId="0" fontId="0" fillId="0" borderId="0"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41" xfId="0" applyBorder="1" applyAlignment="1">
      <alignment horizontal="center"/>
    </xf>
    <xf numFmtId="0" fontId="0" fillId="0" borderId="7" xfId="0" applyBorder="1" applyAlignment="1">
      <alignment horizontal="center"/>
    </xf>
    <xf numFmtId="0" fontId="0" fillId="0" borderId="42" xfId="0" applyBorder="1" applyAlignment="1">
      <alignment horizontal="center"/>
    </xf>
    <xf numFmtId="0" fontId="6" fillId="6" borderId="6" xfId="0"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22" fillId="11"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22" fillId="11" borderId="8" xfId="0" applyFont="1" applyFill="1" applyBorder="1" applyAlignment="1">
      <alignment horizontal="left" vertical="center" wrapText="1"/>
    </xf>
    <xf numFmtId="0" fontId="6" fillId="7" borderId="8" xfId="0" applyFont="1" applyFill="1" applyBorder="1" applyAlignment="1">
      <alignment horizont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8" borderId="8" xfId="0" applyFont="1" applyFill="1" applyBorder="1" applyAlignment="1">
      <alignment horizontal="center"/>
    </xf>
    <xf numFmtId="0" fontId="6" fillId="8" borderId="9" xfId="0" applyFont="1" applyFill="1" applyBorder="1" applyAlignment="1">
      <alignment horizontal="center"/>
    </xf>
    <xf numFmtId="0" fontId="6" fillId="8" borderId="10" xfId="0" applyFont="1" applyFill="1" applyBorder="1" applyAlignment="1">
      <alignment horizontal="center"/>
    </xf>
    <xf numFmtId="0" fontId="6" fillId="9" borderId="28"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22" fillId="10" borderId="1" xfId="0" applyFont="1" applyFill="1" applyBorder="1" applyAlignment="1">
      <alignment horizontal="left" vertical="center" wrapText="1"/>
    </xf>
    <xf numFmtId="0" fontId="22" fillId="10" borderId="8"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0" xfId="0" applyFont="1" applyFill="1" applyBorder="1" applyAlignment="1">
      <alignment horizontal="left" vertical="center"/>
    </xf>
    <xf numFmtId="2" fontId="5" fillId="0" borderId="22"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23" xfId="0" applyNumberFormat="1" applyFont="1" applyFill="1" applyBorder="1" applyAlignment="1">
      <alignment horizontal="center" vertical="center"/>
    </xf>
    <xf numFmtId="2" fontId="5" fillId="0" borderId="24" xfId="0"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0" fontId="5" fillId="0" borderId="8" xfId="0" applyFont="1" applyFill="1" applyBorder="1" applyAlignment="1">
      <alignment horizontal="center" wrapText="1"/>
    </xf>
    <xf numFmtId="0" fontId="5" fillId="0" borderId="9" xfId="0" applyFont="1" applyFill="1" applyBorder="1" applyAlignment="1">
      <alignment horizontal="center" wrapText="1"/>
    </xf>
    <xf numFmtId="0" fontId="5" fillId="0" borderId="10" xfId="0" applyFont="1" applyFill="1" applyBorder="1" applyAlignment="1">
      <alignment horizontal="center" wrapText="1"/>
    </xf>
    <xf numFmtId="2" fontId="3" fillId="0" borderId="22" xfId="0" applyNumberFormat="1" applyFont="1" applyFill="1" applyBorder="1" applyAlignment="1">
      <alignment horizontal="left" vertical="center"/>
    </xf>
    <xf numFmtId="2" fontId="3" fillId="0" borderId="5" xfId="0" applyNumberFormat="1" applyFont="1" applyFill="1" applyBorder="1" applyAlignment="1">
      <alignment horizontal="left" vertical="center"/>
    </xf>
    <xf numFmtId="2" fontId="3" fillId="0" borderId="23" xfId="0" applyNumberFormat="1" applyFont="1" applyFill="1" applyBorder="1" applyAlignment="1">
      <alignment horizontal="left" vertical="center"/>
    </xf>
    <xf numFmtId="2" fontId="3" fillId="0" borderId="25" xfId="0" applyNumberFormat="1" applyFont="1" applyFill="1" applyBorder="1" applyAlignment="1">
      <alignment horizontal="left" vertical="center"/>
    </xf>
    <xf numFmtId="2" fontId="3" fillId="0" borderId="22" xfId="0" applyNumberFormat="1" applyFont="1" applyFill="1" applyBorder="1" applyAlignment="1">
      <alignment horizontal="left" vertical="center" wrapText="1"/>
    </xf>
    <xf numFmtId="2" fontId="3" fillId="0" borderId="5" xfId="0" applyNumberFormat="1" applyFont="1" applyFill="1" applyBorder="1" applyAlignment="1">
      <alignment horizontal="left" vertical="center" wrapText="1"/>
    </xf>
    <xf numFmtId="2" fontId="3" fillId="0" borderId="23" xfId="0" applyNumberFormat="1" applyFont="1" applyFill="1" applyBorder="1" applyAlignment="1">
      <alignment horizontal="left" vertical="center" wrapText="1"/>
    </xf>
    <xf numFmtId="2" fontId="3" fillId="0" borderId="25" xfId="0" applyNumberFormat="1" applyFont="1" applyFill="1" applyBorder="1" applyAlignment="1">
      <alignment horizontal="left" vertical="center" wrapText="1"/>
    </xf>
    <xf numFmtId="2" fontId="6" fillId="0" borderId="22"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0" fontId="6" fillId="0" borderId="0" xfId="0" applyFont="1" applyFill="1" applyAlignment="1">
      <alignment horizontal="center" wrapText="1"/>
    </xf>
    <xf numFmtId="0" fontId="5" fillId="0" borderId="0" xfId="0" applyFont="1" applyFill="1" applyAlignment="1">
      <alignment horizont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top"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0" xfId="0" applyFont="1" applyBorder="1" applyAlignment="1">
      <alignment horizontal="center" vertical="center" wrapText="1"/>
    </xf>
    <xf numFmtId="0" fontId="2" fillId="0" borderId="22"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3" xfId="0" applyFont="1" applyBorder="1" applyAlignment="1">
      <alignment horizontal="center"/>
    </xf>
    <xf numFmtId="0" fontId="2" fillId="0" borderId="25" xfId="0" applyFont="1" applyBorder="1" applyAlignment="1">
      <alignment horizontal="center"/>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8" fillId="14" borderId="1" xfId="0" applyFont="1" applyFill="1" applyBorder="1" applyAlignment="1">
      <alignment horizontal="center" vertical="center" wrapText="1"/>
    </xf>
    <xf numFmtId="0" fontId="37" fillId="0" borderId="1" xfId="0" applyFont="1" applyBorder="1" applyAlignment="1">
      <alignment horizontal="center" wrapText="1"/>
    </xf>
    <xf numFmtId="0" fontId="37" fillId="0" borderId="1" xfId="0" applyFont="1" applyBorder="1" applyAlignment="1">
      <alignment horizontal="center" vertical="center" wrapText="1"/>
    </xf>
    <xf numFmtId="0" fontId="34" fillId="14" borderId="1" xfId="0" applyFont="1" applyFill="1" applyBorder="1" applyAlignment="1">
      <alignment horizontal="center" vertical="center" wrapText="1"/>
    </xf>
    <xf numFmtId="0" fontId="30" fillId="13" borderId="47" xfId="0" applyFont="1" applyFill="1" applyBorder="1" applyAlignment="1">
      <alignment horizontal="center" vertical="center" wrapText="1"/>
    </xf>
    <xf numFmtId="0" fontId="30" fillId="13" borderId="48" xfId="0" applyFont="1" applyFill="1" applyBorder="1" applyAlignment="1">
      <alignment horizontal="center" vertical="center" wrapText="1"/>
    </xf>
    <xf numFmtId="0" fontId="30" fillId="13" borderId="50"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17" fillId="0" borderId="13"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34" fillId="14" borderId="8" xfId="0" applyFont="1" applyFill="1" applyBorder="1" applyAlignment="1">
      <alignment horizontal="center" vertical="center" wrapText="1"/>
    </xf>
    <xf numFmtId="0" fontId="34" fillId="14" borderId="9" xfId="0" applyFont="1" applyFill="1" applyBorder="1" applyAlignment="1">
      <alignment horizontal="center" vertical="center" wrapText="1"/>
    </xf>
    <xf numFmtId="0" fontId="34" fillId="14" borderId="10" xfId="0" applyFont="1" applyFill="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 xfId="0" applyFont="1" applyBorder="1" applyAlignment="1">
      <alignment horizontal="center" vertical="center" wrapText="1"/>
    </xf>
    <xf numFmtId="0" fontId="36" fillId="13" borderId="58" xfId="0" applyFont="1" applyFill="1" applyBorder="1" applyAlignment="1">
      <alignment horizontal="center" vertical="center" wrapText="1"/>
    </xf>
    <xf numFmtId="0" fontId="30" fillId="13" borderId="46" xfId="0" applyFont="1" applyFill="1" applyBorder="1" applyAlignment="1">
      <alignment horizontal="center" vertical="center" wrapText="1"/>
    </xf>
    <xf numFmtId="0" fontId="30" fillId="13" borderId="59" xfId="0" applyFont="1" applyFill="1" applyBorder="1" applyAlignment="1">
      <alignment horizontal="center" vertical="center" wrapText="1"/>
    </xf>
    <xf numFmtId="0" fontId="30" fillId="13" borderId="49" xfId="0" applyFont="1" applyFill="1" applyBorder="1" applyAlignment="1">
      <alignment horizontal="left" vertical="center" wrapText="1" indent="1"/>
    </xf>
    <xf numFmtId="0" fontId="30" fillId="13" borderId="53" xfId="0" applyFont="1" applyFill="1" applyBorder="1" applyAlignment="1">
      <alignment horizontal="left" vertical="center" wrapText="1" indent="1"/>
    </xf>
    <xf numFmtId="0" fontId="30" fillId="13" borderId="47" xfId="0" applyFont="1" applyFill="1" applyBorder="1" applyAlignment="1">
      <alignment horizontal="left" vertical="center" wrapText="1" indent="4"/>
    </xf>
    <xf numFmtId="0" fontId="30" fillId="13" borderId="48" xfId="0" applyFont="1" applyFill="1" applyBorder="1" applyAlignment="1">
      <alignment horizontal="left" vertical="center" wrapText="1" indent="4"/>
    </xf>
    <xf numFmtId="0" fontId="30" fillId="13" borderId="50" xfId="0" applyFont="1" applyFill="1" applyBorder="1" applyAlignment="1">
      <alignment horizontal="left" vertical="center" wrapText="1" indent="4"/>
    </xf>
    <xf numFmtId="0" fontId="30" fillId="13" borderId="47" xfId="0" applyFont="1" applyFill="1" applyBorder="1" applyAlignment="1">
      <alignment horizontal="left" vertical="center" wrapText="1" indent="1"/>
    </xf>
    <xf numFmtId="0" fontId="30" fillId="13" borderId="57" xfId="0" applyFont="1" applyFill="1" applyBorder="1" applyAlignment="1">
      <alignment horizontal="left" vertical="center" wrapText="1" indent="1"/>
    </xf>
    <xf numFmtId="0" fontId="2" fillId="0" borderId="1" xfId="0" applyFont="1" applyBorder="1" applyAlignment="1">
      <alignment horizontal="center"/>
    </xf>
    <xf numFmtId="0" fontId="24" fillId="0" borderId="2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31" xfId="0" applyFont="1" applyBorder="1" applyAlignment="1">
      <alignment horizontal="center" vertical="center" wrapText="1"/>
    </xf>
    <xf numFmtId="0" fontId="3" fillId="0" borderId="1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5" fillId="0" borderId="1" xfId="0" applyFont="1" applyBorder="1" applyAlignment="1">
      <alignment horizontal="center" wrapText="1"/>
    </xf>
    <xf numFmtId="0" fontId="2" fillId="0" borderId="8" xfId="0" applyFont="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center" vertical="center" wrapText="1"/>
    </xf>
    <xf numFmtId="0" fontId="30" fillId="13" borderId="60" xfId="0" applyFont="1" applyFill="1" applyBorder="1" applyAlignment="1">
      <alignment horizontal="center" vertical="center" wrapText="1"/>
    </xf>
    <xf numFmtId="0" fontId="30" fillId="13" borderId="1" xfId="0" applyFont="1" applyFill="1" applyBorder="1" applyAlignment="1">
      <alignment horizontal="left" vertical="center" wrapText="1" indent="1"/>
    </xf>
    <xf numFmtId="0" fontId="0" fillId="0" borderId="10" xfId="0" applyBorder="1" applyAlignment="1">
      <alignment horizontal="center" vertical="center" wrapText="1"/>
    </xf>
    <xf numFmtId="0" fontId="30" fillId="13" borderId="47" xfId="0" applyFont="1" applyFill="1" applyBorder="1" applyAlignment="1">
      <alignment vertical="top" wrapText="1"/>
    </xf>
    <xf numFmtId="0" fontId="30" fillId="13" borderId="48" xfId="0" applyFont="1" applyFill="1" applyBorder="1" applyAlignment="1">
      <alignment vertical="top" wrapText="1"/>
    </xf>
    <xf numFmtId="0" fontId="30" fillId="13" borderId="50" xfId="0" applyFont="1" applyFill="1" applyBorder="1" applyAlignment="1">
      <alignment vertical="top" wrapText="1"/>
    </xf>
    <xf numFmtId="0" fontId="30" fillId="13" borderId="57" xfId="0" applyFont="1" applyFill="1" applyBorder="1" applyAlignment="1">
      <alignment vertical="top" wrapText="1"/>
    </xf>
    <xf numFmtId="0" fontId="30" fillId="13" borderId="57" xfId="0" applyFont="1" applyFill="1" applyBorder="1" applyAlignment="1">
      <alignment horizontal="center" vertical="center" wrapText="1"/>
    </xf>
    <xf numFmtId="0" fontId="30" fillId="13" borderId="49" xfId="0" applyFont="1" applyFill="1" applyBorder="1" applyAlignment="1">
      <alignment vertical="top" wrapText="1"/>
    </xf>
    <xf numFmtId="0" fontId="30" fillId="13" borderId="53" xfId="0" applyFont="1" applyFill="1" applyBorder="1" applyAlignment="1">
      <alignment vertical="top"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8" fillId="0" borderId="46" xfId="211" applyFont="1" applyBorder="1" applyAlignment="1">
      <alignment horizontal="center"/>
    </xf>
    <xf numFmtId="49" fontId="40" fillId="7" borderId="62" xfId="211" applyNumberFormat="1" applyFont="1" applyFill="1" applyBorder="1" applyAlignment="1">
      <alignment horizontal="center" vertical="center"/>
    </xf>
    <xf numFmtId="49" fontId="40" fillId="7" borderId="63" xfId="211" applyNumberFormat="1" applyFont="1" applyFill="1" applyBorder="1" applyAlignment="1">
      <alignment horizontal="center" vertical="center"/>
    </xf>
    <xf numFmtId="49" fontId="40" fillId="7" borderId="1" xfId="211" applyNumberFormat="1" applyFont="1" applyFill="1" applyBorder="1" applyAlignment="1">
      <alignment horizontal="center" vertical="center" wrapText="1"/>
    </xf>
    <xf numFmtId="49" fontId="40" fillId="7" borderId="8" xfId="211" applyNumberFormat="1" applyFont="1" applyFill="1" applyBorder="1" applyAlignment="1">
      <alignment horizontal="center" vertical="center" wrapText="1"/>
    </xf>
    <xf numFmtId="49" fontId="40" fillId="7" borderId="9" xfId="211" applyNumberFormat="1" applyFont="1" applyFill="1" applyBorder="1" applyAlignment="1">
      <alignment horizontal="center" vertical="center" wrapText="1"/>
    </xf>
    <xf numFmtId="49" fontId="40" fillId="7" borderId="10" xfId="211" applyNumberFormat="1" applyFont="1" applyFill="1" applyBorder="1" applyAlignment="1">
      <alignment horizontal="center" vertical="center" wrapText="1"/>
    </xf>
    <xf numFmtId="0" fontId="35" fillId="0" borderId="1" xfId="211" applyFont="1" applyBorder="1" applyAlignment="1">
      <alignment horizontal="center" wrapText="1"/>
    </xf>
    <xf numFmtId="0" fontId="30" fillId="13" borderId="47" xfId="211" applyFont="1" applyFill="1" applyBorder="1" applyAlignment="1">
      <alignment horizontal="center" vertical="center" wrapText="1"/>
    </xf>
    <xf numFmtId="0" fontId="30" fillId="13" borderId="48" xfId="211" applyFont="1" applyFill="1" applyBorder="1" applyAlignment="1">
      <alignment horizontal="center" vertical="center" wrapText="1"/>
    </xf>
    <xf numFmtId="0" fontId="30" fillId="13" borderId="49" xfId="211" applyFont="1" applyFill="1" applyBorder="1" applyAlignment="1">
      <alignment horizontal="left" vertical="center" wrapText="1" indent="1"/>
    </xf>
    <xf numFmtId="0" fontId="30" fillId="13" borderId="53" xfId="211" applyFont="1" applyFill="1" applyBorder="1" applyAlignment="1">
      <alignment horizontal="left" vertical="center" wrapText="1" indent="1"/>
    </xf>
    <xf numFmtId="0" fontId="30" fillId="13" borderId="47" xfId="211" applyFont="1" applyFill="1" applyBorder="1" applyAlignment="1">
      <alignment horizontal="left" vertical="center" wrapText="1" indent="4"/>
    </xf>
    <xf numFmtId="0" fontId="30" fillId="13" borderId="48" xfId="211" applyFont="1" applyFill="1" applyBorder="1" applyAlignment="1">
      <alignment horizontal="left" vertical="center" wrapText="1" indent="4"/>
    </xf>
    <xf numFmtId="0" fontId="30" fillId="13" borderId="50" xfId="211" applyFont="1" applyFill="1" applyBorder="1" applyAlignment="1">
      <alignment horizontal="left" vertical="center" wrapText="1" indent="4"/>
    </xf>
    <xf numFmtId="0" fontId="30" fillId="13" borderId="47" xfId="211" applyFont="1" applyFill="1" applyBorder="1" applyAlignment="1">
      <alignment horizontal="left" vertical="center" wrapText="1" indent="1"/>
    </xf>
    <xf numFmtId="0" fontId="30" fillId="13" borderId="48" xfId="211" applyFont="1" applyFill="1" applyBorder="1" applyAlignment="1">
      <alignment horizontal="left" vertical="center" wrapText="1" indent="1"/>
    </xf>
    <xf numFmtId="0" fontId="30" fillId="13" borderId="50" xfId="211" applyFont="1" applyFill="1" applyBorder="1" applyAlignment="1">
      <alignment horizontal="center" vertical="center" wrapText="1"/>
    </xf>
    <xf numFmtId="0" fontId="34" fillId="14" borderId="1" xfId="211" applyFont="1" applyFill="1" applyBorder="1" applyAlignment="1">
      <alignment horizontal="center" vertical="center" wrapText="1"/>
    </xf>
    <xf numFmtId="0" fontId="35" fillId="0" borderId="1" xfId="211" applyFont="1" applyBorder="1" applyAlignment="1">
      <alignment horizontal="center" vertical="center" wrapText="1"/>
    </xf>
    <xf numFmtId="0" fontId="1" fillId="0" borderId="1" xfId="211" applyBorder="1" applyAlignment="1">
      <alignment horizontal="center"/>
    </xf>
    <xf numFmtId="0" fontId="1" fillId="0" borderId="8" xfId="211" applyBorder="1" applyAlignment="1">
      <alignment horizontal="center" vertical="center" wrapText="1"/>
    </xf>
    <xf numFmtId="0" fontId="1" fillId="0" borderId="9" xfId="211" applyBorder="1" applyAlignment="1">
      <alignment horizontal="center" vertical="center" wrapText="1"/>
    </xf>
    <xf numFmtId="0" fontId="1" fillId="0" borderId="10" xfId="211" applyBorder="1" applyAlignment="1">
      <alignment horizontal="center" vertical="center" wrapText="1"/>
    </xf>
  </cellXfs>
  <cellStyles count="21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Normal" xfId="0" builtinId="0"/>
    <cellStyle name="Normal 2" xfId="2"/>
    <cellStyle name="Normal 3" xfId="211"/>
    <cellStyle name="Porcentaje" xfId="1" builtinId="5"/>
  </cellStyles>
  <dxfs count="15">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17"/>
      </font>
      <fill>
        <patternFill>
          <bgColor indexed="42"/>
        </patternFill>
      </fill>
    </dxf>
  </dxfs>
  <tableStyles count="0" defaultTableStyle="TableStyleMedium9" defaultPivotStyle="PivotStyleLight16"/>
  <colors>
    <mruColors>
      <color rgb="FF00FF00"/>
      <color rgb="FF9DAFAF"/>
      <color rgb="FF996600"/>
      <color rgb="FFC89800"/>
      <color rgb="FFCC6600"/>
      <color rgb="FF9AB2A2"/>
      <color rgb="FF9EAE9E"/>
      <color rgb="FFC1C7BD"/>
      <color rgb="FFAFB7AD"/>
      <color rgb="FFB0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'Mapa de Riesgos'!$V$9:$V$94</c:f>
              <c:strCache>
                <c:ptCount val="86"/>
                <c:pt idx="0">
                  <c:v>TRATAMIENTO DEL RIESGO</c:v>
                </c:pt>
                <c:pt idx="1">
                  <c:v>Seguimiento</c:v>
                </c:pt>
                <c:pt idx="3">
                  <c:v>30/12/2020
Para el trimestre anterior al período comprendido entre el 01/01/2020 al 31/03/2020, se realizó seguimiento a los 34 riesgos asociados a los procesos, de los cuales NO se materializó ningún riesgo. Indicador: Nro de riesgos materializados / Nro</c:v>
                </c:pt>
                <c:pt idx="4">
                  <c:v> Para el período comprendido entre el 01/01/2020 al 31/03/2020, no se materializó este riesgo, se realizó el primer seguimiento a los planes de acción de los diferentes procesos, informe que fue radicado por el líder de cada proceso. Indicador: Nro de met</c:v>
                </c:pt>
                <c:pt idx="5">
                  <c:v>Anual</c:v>
                </c:pt>
                <c:pt idx="6">
                  <c:v>Enero 01 al 30 de abril de 2020, en la entidad existe un manual de etica del auditor el cual tiene plena aplicación  y cumplimiento, los preinformes son entregados a cada uno de los responsables de los procesos auditados para que diriman sobre los mismos </c:v>
                </c:pt>
                <c:pt idx="7">
                  <c:v>Enero 01 al 30 de abril de 2020, en la entidad existe un manual de etica del auditor el cual tiene plena aplicación  y cumplimiento, los preinformes son entregados a cada uno de los responsables de los procesos auditados para que diriman sobre los mismos </c:v>
                </c:pt>
                <c:pt idx="8">
                  <c:v>Enero 01 al 30 de abril de 2020, en la entidad existe un manual de etica del auditor el cual tiene plena aplicación  y cumplimiento, los preinformes son entregados a cada uno de los responsables de los procesos auditados para que diriman sobre los mismos </c:v>
                </c:pt>
                <c:pt idx="10">
                  <c:v>31/03/2020
En el trimestre comprendido del 1 enero al 31 de marzo, en cuanto al cumplimiento en la oportunidad de las respuestas de las PQRS, se dieron respuesta dentro de los terminos establecidos a 152 PQRS lo que equivale a un 74.9% de 203 pqrs recibid</c:v>
                </c:pt>
                <c:pt idx="11">
                  <c:v>01 de enero al 30 de marzo de 2020.  Una vez revisado y analizado este riesgo, se evidencia que no se materializó, el Personero revisa aleatoriamente las respuestas de las PQRSDF y determina su concordancia. en el mes de enero se recibieron 78 solicitudes</c:v>
                </c:pt>
                <c:pt idx="12">
                  <c:v>Enero a marzo:
Para el mes de enero se presento el 96,7 % de satisfacción sobre 83 usuarios encuestados, para el mes de febrero se presento el 99% de satisfacción sobre 127 usuarios encuestados y para el mes de marzo se presento un 96% de satisfaccion sob</c:v>
                </c:pt>
                <c:pt idx="13">
                  <c:v>Enero 01 al 30 de abril de 2020, en la entidad existe un manual de etica del auditor el cual tiene plena aplicación  y cumplimiento, los preinformes son entregados a cada uno de los responsables de los procesos auditados para que diriman sobre los mismos </c:v>
                </c:pt>
                <c:pt idx="14">
                  <c:v>Enero 01 al 30 de abril de 2020, en la entidad existe un manual de etica del auditor el cual tiene plena aplicación  y cumplimiento, los preinformes son entregados a cada uno de los responsables de los procesos auditados para que diriman sobre los mismos </c:v>
                </c:pt>
                <c:pt idx="15">
                  <c:v>Enero 01 al 30 de abril de 2020, en la entidad existe un manual de etica del auditor el cual tiene plena aplicación  y cumplimiento, los preinformes son entregados a cada uno de los responsables de los procesos auditados para que diriman sobre los mismos </c:v>
                </c:pt>
                <c:pt idx="17">
                  <c:v>DERECHOS HUMANOS:  30/12/2020 se cumplió con el 100% de las metas establecidas. el riesgo materializado fue el minimo. de las diez (10) actividades programadas en el plan de accion se cumplio las diez (10).   la accion fue eficaz. Se cumplieron las metas </c:v>
                </c:pt>
                <c:pt idx="18">
                  <c:v>09/07/2020- Resumen de acciones presentadas durante el 1er semestre de 2020:
TUTELAS 11
solicitudes de inclusion 88  
intervenciones    107
capacitaciones= 02
PQRDS =101
(308/309)*100=99,67%. Se presentaron 309 acciones de las cuales una (01) "Tutela PPL"</c:v>
                </c:pt>
                <c:pt idx="19">
                  <c:v>Las declaraciones recibidas en el primer trimestre del año 2020 fueron 135 y tramitadas 135, no se materializó el riesgo porque el nùmero de declaraciones recibidas fue el mismo numero de declaraciones tramitadas.
Para el segundo trimestre abril_junio, se</c:v>
                </c:pt>
                <c:pt idx="20">
                  <c:v>durante el periodo comprendido entre el 1 de Enero de 2020 y junio 30 del mismo, se brindaron 94 asesorias, de 101 asesorias solicitadas (101/101)*100= 100%. Por lo tanto se produjo un avance de ejecución del 100% sobre el 100% de la meta. No se materiali</c:v>
                </c:pt>
                <c:pt idx="21">
                  <c:v>10/07/2020.  En el periodo comprendido entre 01 de enero y 30 de abril de 2020, Se evidencia en el Software de PQRDSF, y posteriormente la Reclasificacion y el analisis que el control permitio identificar la No extralimitacion de funciones. 
Además se soc</c:v>
                </c:pt>
                <c:pt idx="22">
                  <c:v>Enero 01 al 30 de abril de 2020, se implemeto el codigo de integridad,  se hace auditorias  en la entidad, existen comites primarios, se solicitó a todos los funcionarios de la personería realizar el curso  virtual de Modelo Integrado de Planeación y Gest</c:v>
                </c:pt>
                <c:pt idx="23">
                  <c:v>Enero 01 al 30 de abril  de 2020, en la entidad existe un manual de etica del auditor el cual tiene plena aplicación  y cumplimiento, los preinformes son emtregados a cada uno de los responsables de los procesos auditados para que diriman sobre los mismos</c:v>
                </c:pt>
                <c:pt idx="24">
                  <c:v>Enero 01 al 30 de abril de 2020, se le solicitó a los servidores públicos realizar los cursos virtuales de MIPG, y el curso de Integridad, transparencia y Lucha Contra la Corrupción, Las acciones realizadas para el control de riesgos de corrupción han sid</c:v>
                </c:pt>
                <c:pt idx="25">
                  <c:v>10/07/2020. Del 1 de enero al 30 de abril se realizo sensibilizacion del codigo de integridad. Se realizo curso virtual de mipg y se asistio a la capacitacion de la norma ISO 9001-2015. Estos controles pueden evidenciar su eficacia.
No se materializó el r</c:v>
                </c:pt>
                <c:pt idx="27">
                  <c:v>ENERO A MARZO DE 2020  Analizado el riesgo no se ha materializado, ya que se ha realizado la intervención de manera oportuna,garantizando los derechos constitucionales  y fundamentales, tanto en PENAL como en FAMILIA, mediante la revisión de los procesos </c:v>
                </c:pt>
                <c:pt idx="28">
                  <c:v>ENERO A JUNIO  2020. El riesgo no se presento, tal como se evidencia en los informes de los planes de acción de la delegatura.
JULIO A DICIEMBRE DE 2020.  El riesgo no se presento, tal como se evidencia en los informes de los planes de acción de la delega</c:v>
                </c:pt>
                <c:pt idx="29">
                  <c:v>Enero 01 al 30 de abril de 2020, se implemeto el codigo de identidad,  se hace auditorias  en la entidad, existen comites primarios, se solicitó a todos los funcionarios de la personería realizar el curso  virtual de Modelo Integrado de Planeación y Gesti</c:v>
                </c:pt>
                <c:pt idx="30">
                  <c:v>Enero 01 al 30 de abril  de 2020, en la entidad existe un manual de etica del auditor el cual tiene plena aplicación  y cumplimiento, los preinformes son emtregados a cada uno de los responsables de los procesos auditados para que diriman sobre los mismos</c:v>
                </c:pt>
                <c:pt idx="31">
                  <c:v>ENERO A ABRIL DE 2020.No se ha materializado el riesgo ya que no existen quejas o fallos judiciales o administrativos emitidos contra funcionarios de la entidad que impliquen conductas sobre extralimitarse en el ejercicio de funciones o incurrir en omisio</c:v>
                </c:pt>
                <c:pt idx="33">
                  <c:v>CUARTO TRIMESTRE 2020: SE ADELANTAN LAS ACTUACIONES NECESARIAS PARA DAR IMPULSO A LOS PROCESOS, DE TAL MANERA QUE NO SE PRESENTE RIESGO DE PRESCRIPCION O QUE NO SE DILATE EN EL TIEMPO LA ADOPCION DE DECISONES EN CADA ETAPA PROCESAL. PARA ELLO SE LLEVA UN </c:v>
                </c:pt>
                <c:pt idx="34">
                  <c:v>CUARTO TRIMESTRE 2020: SE HACE ESTRICTO CONTROL A LA OBSERVACIA DEL DEBIDO PROCESO, EN ESPECIAL LAS GARANTIAS CONSTITUCINALES A LOS DERECHOS DE DEFENSA Y CONTRACCION Y LA PRESUNCION DE INOCENCIA. SE GARANTIZA LAS NOTIFICACIONES PERSONALES DE TODAS ACTUACI</c:v>
                </c:pt>
                <c:pt idx="35">
                  <c:v>CUARTO TRIMESTRE: DURANTE EL PERIODO OCTUBRE DICIEMBRE, no se ha tenido ninguna queja o informacion sobre algun favorecimiento a cualquiera de las partes en los procesos disciplinarios por tanto se considera que el riesgo no se ha materializado.          </c:v>
                </c:pt>
                <c:pt idx="36">
                  <c:v>cuarto trimestre: no se tiene informacin sobre ningun procesos en contra de funcionarios d ela delegatura que tenga relacion con hechos de corrupcion o favoreciiento alguno a sujetos procesales o terceros. no se materializa el riesgo.                     </c:v>
                </c:pt>
                <c:pt idx="37">
                  <c:v>cuarto trimestre: los procsos se impulsan sin dilaciones injustificadas y de manera objetiva e imparcial sin tener en cuenta aspectos subjetivos para dilatar procesos para favorecer a sujetos procesales. EL RIESGO NO SE MATERIALIZA.                       </c:v>
                </c:pt>
                <c:pt idx="38">
                  <c:v>CUARTO TRIMESTRE 2020: DURANTE EL TRIMESTRE OCTUBRE DICIEMBRE DE 2020, NO SE TUVO CONOCIMIENTO DE LA PERDIDA O EXTRAVIO DE ALGUN EXPEDIENTE O DOCUMENTO EN PARTICULAR QUE TUVIERA RELACION CON ALGUN EXPEDIENTE. SE COLOCA EN PRACTICA LOS PROCEDIMIENTOS DE MA</c:v>
                </c:pt>
                <c:pt idx="39">
                  <c:v>CUARTO TRIMESTRE: SE HACE SEGUIMIENTO CONTINUO A LOS CONTROLES CREADOS PARA PREVENIR HECHOS DE CORRUPCION O FAVORECIMIENTO Y SE REALIZAN COMITES PRIMARIOS EN LOS QUE SE EVALUAN LAS QUEJAS DE MANERA IMPARCIAL POR DOS FUNCIONARIOS PARA ADOPTAR DECISIONES SU</c:v>
                </c:pt>
                <c:pt idx="41">
                  <c:v>Anual</c:v>
                </c:pt>
                <c:pt idx="42">
                  <c:v>01/01/2020 - 31/03/2020  Debido a la emergencia sanitaria y a que las instituciones educativas están en actividades escolares de manera virtual. no se han  recibido solicitudes presentadas por estudiantes ni profesores para apoyo de la entidad para mediar</c:v>
                </c:pt>
                <c:pt idx="43">
                  <c:v>01/01/2020 - 31/03/2020 Debido a la emergencia sanitaria y a que las instituciones educativas están en actividades escolares de manera virtual. no se han  presentado dificultades de convivencia escolar.  no se materializo el riesgo 
01/04/2020 - 30/06/202</c:v>
                </c:pt>
                <c:pt idx="44">
                  <c:v>Enero 01 al 30 de abril de 2020, en la entidad existe un manual de etica del auditor el cual tiene plena aplicación  y cumplimiento, los preinformes son entregados a cada uno de los responsables de los procesos auditados para que diriman sobre los mismos </c:v>
                </c:pt>
                <c:pt idx="45">
                  <c:v>Enero 01 al 30 de abril de 2020, se implemeto el codigo de identidad,  se hace auditorias  en la entidad, existen comites primarios, se solicitó a todos los funcionarios de la personería realizar el curso  virtual de Modelo Integrado de Planeación y Gesti</c:v>
                </c:pt>
                <c:pt idx="46">
                  <c:v>Enero 01 al 30 de abril  de 2020, en la entidad existe un manual de etica del auditor el cual tiene plena aplicación  y cumplimiento, los preinformes son emtregados a cada uno de los responsables de los procesos auditados para que diriman sobre los mismos</c:v>
                </c:pt>
                <c:pt idx="48">
                  <c:v>Después de analizado el presente riesgo y hacerle seguimiento a su evaluación se deja como evidencia que su valoración quedó en una zona de riesgo baja, por lo tanto, se concluye lo siguiente: Para el período comprendido entre 01/01/2020 al 31/03/2020 tod</c:v>
                </c:pt>
                <c:pt idx="49">
                  <c:v>Después de analizado el presente riesgo y hacerle seguimiento a su evaluación se deja como evidencia que su valoración quedó en una zona de riesgo moderado, por lo tanto, se concluye lo siguiente: Para el período comprendido entre el 01/01/2020 al 31/03/2</c:v>
                </c:pt>
                <c:pt idx="50">
                  <c:v>Enero 01 al 30 de abril de 2020, en la entidad existe un manual de etica del auditor el cual tiene plena aplicación  y cumplimiento, los preinformes son entregados a cada uno de los responsables de los procesos auditados para que diriman sobre los mismos </c:v>
                </c:pt>
                <c:pt idx="51">
                  <c:v>Enero 01 al 30 de abril de 2020, en la entidad existe un manual de etica del auditor el cual tiene plena aplicación  y cumplimiento, los preinformes son entregados a cada uno de los responsables de los procesos auditados para que diriman sobre los mismos </c:v>
                </c:pt>
                <c:pt idx="52">
                  <c:v>Enero 01 al 30 de abril de 2020, en la entidad existe un manual de etica del auditor el cual tiene plena aplicación  y cumplimiento, los preinformes son entregados a cada uno de los responsables de los procesos auditados para que diriman sobre los mismos </c:v>
                </c:pt>
                <c:pt idx="53">
                  <c:v>Enero 01 al 30 de abril de 2020, en la entidad existe un manual de etica del auditor el cual tiene plena aplicación  y cumplimiento, los preinformes son entregados a cada uno de los responsables de los procesos auditados para que diriman sobre los mismos </c:v>
                </c:pt>
                <c:pt idx="55">
                  <c:v>28/02/2020  En el primer bimestre solicitaron para consulta 30 documentos, de los cuales fueron devueltos oportunamente en su totalidad.Por lo que el riesgo no se ha materializado  ya que se constató que el formato FGD-08, a la fecha están registrados los</c:v>
                </c:pt>
                <c:pt idx="56">
                  <c:v>29/02/2020 En el bimestre se ha realizado el respaldo a carpeta pública; 103,799 archivos respaldados de 103,799 totales (100%). 
Carpeta privada: 86,187 archivos respaldados de 86,187 totales (100%).
30/04/2020  la totalidad de la información de la entid</c:v>
                </c:pt>
                <c:pt idx="57">
                  <c:v>28/02/2020  una vez revisado y analizado este indicador se determinó que no se evidencia materialización del riesgo. Se tiene una carpeta del SGC con los archivos compartidos historicos y de la vigenca actual  para consulta de todos los funcionarios, pero</c:v>
                </c:pt>
                <c:pt idx="58">
                  <c:v>Enero 01 al 30 de abril de 2020, se implemento el codigo de identidad,  se hace auditorias  en la entidad, existen comites primarios, se solicitó a todos los funcionarios de la personería realizar el curso  virtual de Modelo Integrado de Planeación y Gest</c:v>
                </c:pt>
                <c:pt idx="59">
                  <c:v>Enero 01 al 30 de abril de 2020 las acciones realizadas para el control de riesgos de corrupción han sido: Aplicación de procedimientos establecidos en el plan anticorrupción contenidos en la Resolucion 023 de 2020, se han realizado las siguientes activia</c:v>
                </c:pt>
                <c:pt idx="60">
                  <c:v>Enero 01 al 30 de abril de 2020, en la entidad existe un manual de etica del auditor el cual tiene plena aplicación  y cumplimiento, los preinformes son entregados a cada uno de los responsables de los procesos auditados para que diriman sobre los mismos </c:v>
                </c:pt>
                <c:pt idx="62">
                  <c:v>Enero a marzo de 2020:
En este trimestre una vez revisado el plan de adquisiciones este riesgo no alcanzo la meta, ya que se ha ejecutado un 70,83% del plan, debido a que en el mes de enero a febrero hubo una novedad y fue la renuncia del personero, por l</c:v>
                </c:pt>
                <c:pt idx="63">
                  <c:v>Enero a marzo de 2020:
En este trimestre se ha cumplido con el 100% de la contratacion realizada para procesos misionales, por lo que este riesgo no se materializo 
Abril a Junio de 2020:
En este trimestre se ha cumplido con el 100% de la contratación rea</c:v>
                </c:pt>
                <c:pt idx="64">
                  <c:v>Enero a marzo:
En este trimestre se ha cumplido al 100% con toda la  rendicion de la informacion de contratos basada en la norma, por lo tanto no se materializo el riesgo ya que no se presentaron incumplimientos para este trimestre. 
Abril a Junio: En est</c:v>
                </c:pt>
                <c:pt idx="65">
                  <c:v>1 de enero al 30 de junio de 2020 se realizo verificación de bienes, los cuales se encuentran inventariados en su totalidad.
Julio a diciembre de 2020. los bienes de la entidad se encuentran inventariados en su totalidad, custodiados y asegurados por lo q</c:v>
                </c:pt>
                <c:pt idx="66">
                  <c:v>Enero 01 al 30 de abril de 2020, en la entidad existe un manual de etica del auditor el cual tiene plena aplicación  y cumplimiento, los preinformes son entregados a cada uno de los responsables de los procesos auditados para que diriman sobre los mismos </c:v>
                </c:pt>
                <c:pt idx="67">
                  <c:v>Enero 01 al 30 de abril de 2020, en la entidad existe un manual de etica del auditor el cual tiene plena aplicación  y cumplimiento, los preinformes son entregados a cada uno de los responsables de los procesos auditados para que diriman sobre los mismos </c:v>
                </c:pt>
                <c:pt idx="68">
                  <c:v>enero 01 al 30 de abril de 2020, La entidad ha realizado control de riesgos de corrupción según lo establecido en la Resolución 023 de 2020 Plan Anticorrupción . Las adquisiciones realizadas se han hecho según dichos lineamientos. Por lo que no se ha mate</c:v>
                </c:pt>
                <c:pt idx="70">
                  <c:v>31/03/2020 En este trimestre se puede evidenciar que una vez revisado y analizado este riesgo, por lo tanto no se materializó este riesgo, ya que a través de la Secretaría General se analizó  la contratación del personal de apoyo requerido para las activi</c:v>
                </c:pt>
                <c:pt idx="71">
                  <c:v>Enero a Junio de 2020 se programaron capacitaciones las cuales se han venido cumpliendo de manera virtual debido a la Emergencia Sanitaria, lo cual nos da un 100% de cumplimiento del Plan de capacitaciones, ya que se han obtenido capacitaciones adicionale</c:v>
                </c:pt>
                <c:pt idx="72">
                  <c:v>Enero a Junio de 2020. Se programaron capacitaciones para el personal de planta y contratistas con el fin de aumentar sus conocimientos y competencias.
Julio a Diciembre de 2020, se cumplio con el 100%  de las capacitaciones programadas, por lo tanto no s</c:v>
                </c:pt>
                <c:pt idx="73">
                  <c:v>1 de enero al 30 de junio de 2020 una vez revisado y analizado este riesgo, se evidencio que no se materializó, el protocolo de seguridad debe hacersele ajustes en su construcción.  A comienzos del año 2019 se socializó en Comité Directivo lo construido e</c:v>
                </c:pt>
                <c:pt idx="74">
                  <c:v>1 de enero al 30 de abril de 2020, una vez revisado y analizado este riesgo, se evidencio que no se ha materializado, El plan de capacitaciones se ha cumplido dentro de la emergencia sanitaria de una manera virtual y semipresencial. 
Mayo a Agosto de 2020</c:v>
                </c:pt>
                <c:pt idx="75">
                  <c:v>Enero 01 al 30 de abril de 2020, en la entidad existe un manual de etica del auditor el cual tiene plena aplicación  y cumplimiento, los preinformes son entregados a cada uno de los responsables de los procesos auditados para que diriman sobre los mismos </c:v>
                </c:pt>
                <c:pt idx="76">
                  <c:v>Enero 01 al 30 de abril  de 2020, en la entidad existe un manual de etica del auditor el cual tiene plena aplicación  y cumplimiento, los preinformes son emtregados a cada uno de los responsables de los procesos auditados para que diriman sobre los mismos</c:v>
                </c:pt>
                <c:pt idx="78">
                  <c:v>01/01/2020 al 31/03/2020, en el mes de enero se cumplio con el 100% de todas las actividades  registradas en el plan de accion y la presentación de seguimientos de ley, el cargo de jefe de la oficna de Control Interno estuvo vancante desde el 01 de febrer</c:v>
                </c:pt>
                <c:pt idx="79">
                  <c:v> 01/01/2020 al 31/03/2020, En el mes de enero, se entrego el informe de cumplimiento a los planes de acción con radicado ...... fecha  ...se realizo un  un barrido a todas las actividades contempladas en el plan de mejoramiento,   que en el cumplimiento  </c:v>
                </c:pt>
                <c:pt idx="80">
                  <c:v>Enero 01 al 31 de marzo de 2020, la oficna de control interno evalua el MECI de manera periodica atravéz de los informes pormenorizados cuatrimestrales y por los reportes de ley que se requieren atravez de los informes del FURAG.                          </c:v>
                </c:pt>
                <c:pt idx="81">
                  <c:v>Enero 01 al 31 de marzo de 2020, en la entidad existe un manuela de etica del auditor el cual tiene plena aplicación y cumplimiento, los preinformes son entregados a cada uno de los responsables de los procesos auditados, para que diriman sobre los mismos</c:v>
                </c:pt>
                <c:pt idx="82">
                  <c:v>  01/01/2020 al 31/04/2020,  la entidad cuenrta con el manual de procesos y procedimientos, se verifican controles en cada uno de los procesos, se hacen auditorias implemeto el codigo de identida la entida  se hace auditorías internas de control interno y</c:v>
                </c:pt>
                <c:pt idx="83">
                  <c:v>enero 01 a marzo 30 de 2020  SE ESTA EXIGIENDO  hacer el curso de MIPG                      01/04/2020 al 30/06/2020 La Oficina de Control Interno ha presentado informes con la mayor objetividad y fidelidad necesaria, No se ha materializado este riesgo.  </c:v>
                </c:pt>
                <c:pt idx="85">
                  <c:v>Seguimiento</c:v>
                </c:pt>
              </c:strCache>
            </c:strRef>
          </c:tx>
          <c:invertIfNegative val="0"/>
          <c:cat>
            <c:multiLvlStrRef>
              <c:f>'Mapa de Riesgos'!$A$95:$U$101</c:f>
            </c:multiLvlStrRef>
          </c:cat>
          <c:val>
            <c:numRef>
              <c:f>'Mapa de Riesgos'!$V$95:$V$101</c:f>
            </c:numRef>
          </c:val>
        </c:ser>
        <c:dLbls>
          <c:showLegendKey val="0"/>
          <c:showVal val="0"/>
          <c:showCatName val="0"/>
          <c:showSerName val="0"/>
          <c:showPercent val="0"/>
          <c:showBubbleSize val="0"/>
        </c:dLbls>
        <c:gapWidth val="150"/>
        <c:axId val="170585448"/>
        <c:axId val="169249800"/>
      </c:barChart>
      <c:catAx>
        <c:axId val="170585448"/>
        <c:scaling>
          <c:orientation val="minMax"/>
        </c:scaling>
        <c:delete val="0"/>
        <c:axPos val="b"/>
        <c:numFmt formatCode="General" sourceLinked="0"/>
        <c:majorTickMark val="out"/>
        <c:minorTickMark val="none"/>
        <c:tickLblPos val="nextTo"/>
        <c:crossAx val="169249800"/>
        <c:crosses val="autoZero"/>
        <c:auto val="1"/>
        <c:lblAlgn val="ctr"/>
        <c:lblOffset val="100"/>
        <c:noMultiLvlLbl val="0"/>
      </c:catAx>
      <c:valAx>
        <c:axId val="169249800"/>
        <c:scaling>
          <c:orientation val="minMax"/>
        </c:scaling>
        <c:delete val="0"/>
        <c:axPos val="l"/>
        <c:majorGridlines/>
        <c:numFmt formatCode="General" sourceLinked="1"/>
        <c:majorTickMark val="out"/>
        <c:minorTickMark val="none"/>
        <c:tickLblPos val="nextTo"/>
        <c:crossAx val="17058544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2</xdr:row>
      <xdr:rowOff>58618</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4501" cy="604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45769" cy="628022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8</xdr:col>
      <xdr:colOff>411480</xdr:colOff>
      <xdr:row>45</xdr:row>
      <xdr:rowOff>1044</xdr:rowOff>
    </xdr:from>
    <xdr:ext cx="184731" cy="264560"/>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5" name="1 CuadroTexto">
          <a:extLst>
            <a:ext uri="{FF2B5EF4-FFF2-40B4-BE49-F238E27FC236}">
              <a16:creationId xmlns:a16="http://schemas.microsoft.com/office/drawing/2014/main" xmlns="" id="{00000000-0008-0000-0300-000005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1044</xdr:rowOff>
    </xdr:from>
    <xdr:ext cx="184731" cy="264560"/>
    <xdr:sp macro="" textlink="">
      <xdr:nvSpPr>
        <xdr:cNvPr id="6" name="5 CuadroTexto">
          <a:extLst>
            <a:ext uri="{FF2B5EF4-FFF2-40B4-BE49-F238E27FC236}">
              <a16:creationId xmlns:a16="http://schemas.microsoft.com/office/drawing/2014/main" xmlns="" id="{00000000-0008-0000-0300-00000A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1044</xdr:rowOff>
    </xdr:from>
    <xdr:ext cx="184731" cy="264560"/>
    <xdr:sp macro="" textlink="">
      <xdr:nvSpPr>
        <xdr:cNvPr id="7" name="1 CuadroTexto">
          <a:extLst>
            <a:ext uri="{FF2B5EF4-FFF2-40B4-BE49-F238E27FC236}">
              <a16:creationId xmlns:a16="http://schemas.microsoft.com/office/drawing/2014/main" xmlns="" id="{00000000-0008-0000-0300-00000B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1044</xdr:rowOff>
    </xdr:from>
    <xdr:ext cx="184731" cy="264560"/>
    <xdr:sp macro="" textlink="">
      <xdr:nvSpPr>
        <xdr:cNvPr id="32" name="31 CuadroTexto">
          <a:extLst>
            <a:ext uri="{FF2B5EF4-FFF2-40B4-BE49-F238E27FC236}">
              <a16:creationId xmlns:a16="http://schemas.microsoft.com/office/drawing/2014/main" xmlns="" id="{00000000-0008-0000-0A00-000004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1044</xdr:rowOff>
    </xdr:from>
    <xdr:ext cx="184731" cy="264560"/>
    <xdr:sp macro="" textlink="">
      <xdr:nvSpPr>
        <xdr:cNvPr id="33" name="1 CuadroTexto">
          <a:extLst>
            <a:ext uri="{FF2B5EF4-FFF2-40B4-BE49-F238E27FC236}">
              <a16:creationId xmlns:a16="http://schemas.microsoft.com/office/drawing/2014/main" xmlns="" id="{00000000-0008-0000-0A00-000005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1044</xdr:rowOff>
    </xdr:from>
    <xdr:ext cx="184731" cy="264560"/>
    <xdr:sp macro="" textlink="">
      <xdr:nvSpPr>
        <xdr:cNvPr id="34" name="33 CuadroTexto">
          <a:extLst>
            <a:ext uri="{FF2B5EF4-FFF2-40B4-BE49-F238E27FC236}">
              <a16:creationId xmlns:a16="http://schemas.microsoft.com/office/drawing/2014/main" xmlns="" id="{00000000-0008-0000-0A00-00000A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89</xdr:row>
      <xdr:rowOff>1044</xdr:rowOff>
    </xdr:from>
    <xdr:ext cx="184731" cy="264560"/>
    <xdr:sp macro="" textlink="">
      <xdr:nvSpPr>
        <xdr:cNvPr id="35" name="1 CuadroTexto">
          <a:extLst>
            <a:ext uri="{FF2B5EF4-FFF2-40B4-BE49-F238E27FC236}">
              <a16:creationId xmlns:a16="http://schemas.microsoft.com/office/drawing/2014/main" xmlns="" id="{00000000-0008-0000-0A00-00000B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91</xdr:row>
      <xdr:rowOff>0</xdr:rowOff>
    </xdr:from>
    <xdr:ext cx="184731" cy="264560"/>
    <xdr:sp macro="" textlink="">
      <xdr:nvSpPr>
        <xdr:cNvPr id="36" name="35 CuadroTexto">
          <a:extLst>
            <a:ext uri="{FF2B5EF4-FFF2-40B4-BE49-F238E27FC236}">
              <a16:creationId xmlns:a16="http://schemas.microsoft.com/office/drawing/2014/main" xmlns="" id="{00000000-0008-0000-0A00-00000E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91</xdr:row>
      <xdr:rowOff>0</xdr:rowOff>
    </xdr:from>
    <xdr:ext cx="184731" cy="264560"/>
    <xdr:sp macro="" textlink="">
      <xdr:nvSpPr>
        <xdr:cNvPr id="37" name="1 CuadroTexto">
          <a:extLst>
            <a:ext uri="{FF2B5EF4-FFF2-40B4-BE49-F238E27FC236}">
              <a16:creationId xmlns:a16="http://schemas.microsoft.com/office/drawing/2014/main" xmlns="" id="{00000000-0008-0000-0A00-00000F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91</xdr:row>
      <xdr:rowOff>0</xdr:rowOff>
    </xdr:from>
    <xdr:ext cx="184731" cy="264560"/>
    <xdr:sp macro="" textlink="">
      <xdr:nvSpPr>
        <xdr:cNvPr id="38" name="37 CuadroTexto">
          <a:extLst>
            <a:ext uri="{FF2B5EF4-FFF2-40B4-BE49-F238E27FC236}">
              <a16:creationId xmlns:a16="http://schemas.microsoft.com/office/drawing/2014/main" xmlns="" id="{00000000-0008-0000-0A00-000012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91</xdr:row>
      <xdr:rowOff>0</xdr:rowOff>
    </xdr:from>
    <xdr:ext cx="184731" cy="264560"/>
    <xdr:sp macro="" textlink="">
      <xdr:nvSpPr>
        <xdr:cNvPr id="39" name="1 CuadroTexto">
          <a:extLst>
            <a:ext uri="{FF2B5EF4-FFF2-40B4-BE49-F238E27FC236}">
              <a16:creationId xmlns:a16="http://schemas.microsoft.com/office/drawing/2014/main" xmlns="" id="{00000000-0008-0000-0A00-000013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91</xdr:row>
      <xdr:rowOff>0</xdr:rowOff>
    </xdr:from>
    <xdr:ext cx="184731" cy="264560"/>
    <xdr:sp macro="" textlink="">
      <xdr:nvSpPr>
        <xdr:cNvPr id="40" name="39 CuadroTexto">
          <a:extLst>
            <a:ext uri="{FF2B5EF4-FFF2-40B4-BE49-F238E27FC236}">
              <a16:creationId xmlns:a16="http://schemas.microsoft.com/office/drawing/2014/main" xmlns="" id="{00000000-0008-0000-0A00-000016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91</xdr:row>
      <xdr:rowOff>0</xdr:rowOff>
    </xdr:from>
    <xdr:ext cx="184731" cy="264560"/>
    <xdr:sp macro="" textlink="">
      <xdr:nvSpPr>
        <xdr:cNvPr id="41" name="1 CuadroTexto">
          <a:extLst>
            <a:ext uri="{FF2B5EF4-FFF2-40B4-BE49-F238E27FC236}">
              <a16:creationId xmlns:a16="http://schemas.microsoft.com/office/drawing/2014/main" xmlns="" id="{00000000-0008-0000-0A00-000017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91</xdr:row>
      <xdr:rowOff>0</xdr:rowOff>
    </xdr:from>
    <xdr:ext cx="184731" cy="264560"/>
    <xdr:sp macro="" textlink="">
      <xdr:nvSpPr>
        <xdr:cNvPr id="42" name="41 CuadroTexto">
          <a:extLst>
            <a:ext uri="{FF2B5EF4-FFF2-40B4-BE49-F238E27FC236}">
              <a16:creationId xmlns:a16="http://schemas.microsoft.com/office/drawing/2014/main" xmlns="" id="{00000000-0008-0000-0A00-00001A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91</xdr:row>
      <xdr:rowOff>0</xdr:rowOff>
    </xdr:from>
    <xdr:ext cx="184731" cy="264560"/>
    <xdr:sp macro="" textlink="">
      <xdr:nvSpPr>
        <xdr:cNvPr id="43" name="1 CuadroTexto">
          <a:extLst>
            <a:ext uri="{FF2B5EF4-FFF2-40B4-BE49-F238E27FC236}">
              <a16:creationId xmlns:a16="http://schemas.microsoft.com/office/drawing/2014/main" xmlns="" id="{00000000-0008-0000-0A00-00001B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4" name="43 CuadroTexto">
          <a:extLst>
            <a:ext uri="{FF2B5EF4-FFF2-40B4-BE49-F238E27FC236}">
              <a16:creationId xmlns:a16="http://schemas.microsoft.com/office/drawing/2014/main" xmlns="" id="{00000000-0008-0000-0A00-00001E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5" name="1 CuadroTexto">
          <a:extLst>
            <a:ext uri="{FF2B5EF4-FFF2-40B4-BE49-F238E27FC236}">
              <a16:creationId xmlns:a16="http://schemas.microsoft.com/office/drawing/2014/main" xmlns="" id="{00000000-0008-0000-0A00-00001F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6" name="45 CuadroTexto">
          <a:extLst>
            <a:ext uri="{FF2B5EF4-FFF2-40B4-BE49-F238E27FC236}">
              <a16:creationId xmlns:a16="http://schemas.microsoft.com/office/drawing/2014/main" xmlns="" id="{00000000-0008-0000-0A00-000022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7" name="1 CuadroTexto">
          <a:extLst>
            <a:ext uri="{FF2B5EF4-FFF2-40B4-BE49-F238E27FC236}">
              <a16:creationId xmlns:a16="http://schemas.microsoft.com/office/drawing/2014/main" xmlns="" id="{00000000-0008-0000-0A00-000023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8" name="47 CuadroTexto">
          <a:extLst>
            <a:ext uri="{FF2B5EF4-FFF2-40B4-BE49-F238E27FC236}">
              <a16:creationId xmlns:a16="http://schemas.microsoft.com/office/drawing/2014/main" xmlns="" id="{00000000-0008-0000-0A00-000026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49" name="1 CuadroTexto">
          <a:extLst>
            <a:ext uri="{FF2B5EF4-FFF2-40B4-BE49-F238E27FC236}">
              <a16:creationId xmlns:a16="http://schemas.microsoft.com/office/drawing/2014/main" xmlns="" id="{00000000-0008-0000-0A00-000027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50" name="49 CuadroTexto">
          <a:extLst>
            <a:ext uri="{FF2B5EF4-FFF2-40B4-BE49-F238E27FC236}">
              <a16:creationId xmlns:a16="http://schemas.microsoft.com/office/drawing/2014/main" xmlns="" id="{00000000-0008-0000-0A00-00002A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0</xdr:rowOff>
    </xdr:from>
    <xdr:ext cx="184731" cy="264560"/>
    <xdr:sp macro="" textlink="">
      <xdr:nvSpPr>
        <xdr:cNvPr id="51" name="1 CuadroTexto">
          <a:extLst>
            <a:ext uri="{FF2B5EF4-FFF2-40B4-BE49-F238E27FC236}">
              <a16:creationId xmlns:a16="http://schemas.microsoft.com/office/drawing/2014/main" xmlns="" id="{00000000-0008-0000-0A00-00002B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1044</xdr:rowOff>
    </xdr:from>
    <xdr:ext cx="184731" cy="264560"/>
    <xdr:sp macro="" textlink="">
      <xdr:nvSpPr>
        <xdr:cNvPr id="52" name="51 CuadroTexto">
          <a:extLst>
            <a:ext uri="{FF2B5EF4-FFF2-40B4-BE49-F238E27FC236}">
              <a16:creationId xmlns:a16="http://schemas.microsoft.com/office/drawing/2014/main" xmlns="" id="{00000000-0008-0000-0A00-00002E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1044</xdr:rowOff>
    </xdr:from>
    <xdr:ext cx="184731" cy="264560"/>
    <xdr:sp macro="" textlink="">
      <xdr:nvSpPr>
        <xdr:cNvPr id="53" name="1 CuadroTexto">
          <a:extLst>
            <a:ext uri="{FF2B5EF4-FFF2-40B4-BE49-F238E27FC236}">
              <a16:creationId xmlns:a16="http://schemas.microsoft.com/office/drawing/2014/main" xmlns="" id="{00000000-0008-0000-0A00-00002F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1044</xdr:rowOff>
    </xdr:from>
    <xdr:ext cx="184731" cy="264560"/>
    <xdr:sp macro="" textlink="">
      <xdr:nvSpPr>
        <xdr:cNvPr id="54" name="53 CuadroTexto">
          <a:extLst>
            <a:ext uri="{FF2B5EF4-FFF2-40B4-BE49-F238E27FC236}">
              <a16:creationId xmlns:a16="http://schemas.microsoft.com/office/drawing/2014/main" xmlns="" id="{00000000-0008-0000-0A00-000032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90</xdr:row>
      <xdr:rowOff>1044</xdr:rowOff>
    </xdr:from>
    <xdr:ext cx="184731" cy="264560"/>
    <xdr:sp macro="" textlink="">
      <xdr:nvSpPr>
        <xdr:cNvPr id="55" name="1 CuadroTexto">
          <a:extLst>
            <a:ext uri="{FF2B5EF4-FFF2-40B4-BE49-F238E27FC236}">
              <a16:creationId xmlns:a16="http://schemas.microsoft.com/office/drawing/2014/main" xmlns="" id="{00000000-0008-0000-0A00-000033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56" name="55 CuadroTexto">
          <a:extLst>
            <a:ext uri="{FF2B5EF4-FFF2-40B4-BE49-F238E27FC236}">
              <a16:creationId xmlns:a16="http://schemas.microsoft.com/office/drawing/2014/main" xmlns="" id="{00000000-0008-0000-0B00-00000A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57" name="1 CuadroTexto">
          <a:extLst>
            <a:ext uri="{FF2B5EF4-FFF2-40B4-BE49-F238E27FC236}">
              <a16:creationId xmlns:a16="http://schemas.microsoft.com/office/drawing/2014/main" xmlns="" id="{00000000-0008-0000-0B00-00000B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58" name="57 CuadroTexto">
          <a:extLst>
            <a:ext uri="{FF2B5EF4-FFF2-40B4-BE49-F238E27FC236}">
              <a16:creationId xmlns:a16="http://schemas.microsoft.com/office/drawing/2014/main" xmlns="" id="{00000000-0008-0000-0B00-00000E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59" name="1 CuadroTexto">
          <a:extLst>
            <a:ext uri="{FF2B5EF4-FFF2-40B4-BE49-F238E27FC236}">
              <a16:creationId xmlns:a16="http://schemas.microsoft.com/office/drawing/2014/main" xmlns="" id="{00000000-0008-0000-0B00-00000F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60" name="59 CuadroTexto">
          <a:extLst>
            <a:ext uri="{FF2B5EF4-FFF2-40B4-BE49-F238E27FC236}">
              <a16:creationId xmlns:a16="http://schemas.microsoft.com/office/drawing/2014/main" xmlns="" id="{00000000-0008-0000-0B00-000012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61" name="1 CuadroTexto">
          <a:extLst>
            <a:ext uri="{FF2B5EF4-FFF2-40B4-BE49-F238E27FC236}">
              <a16:creationId xmlns:a16="http://schemas.microsoft.com/office/drawing/2014/main" xmlns="" id="{00000000-0008-0000-0B00-000013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62" name="61 CuadroTexto">
          <a:extLst>
            <a:ext uri="{FF2B5EF4-FFF2-40B4-BE49-F238E27FC236}">
              <a16:creationId xmlns:a16="http://schemas.microsoft.com/office/drawing/2014/main" xmlns="" id="{00000000-0008-0000-0B00-000016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63" name="1 CuadroTexto">
          <a:extLst>
            <a:ext uri="{FF2B5EF4-FFF2-40B4-BE49-F238E27FC236}">
              <a16:creationId xmlns:a16="http://schemas.microsoft.com/office/drawing/2014/main" xmlns="" id="{00000000-0008-0000-0B00-000017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64" name="63 CuadroTexto">
          <a:extLst>
            <a:ext uri="{FF2B5EF4-FFF2-40B4-BE49-F238E27FC236}">
              <a16:creationId xmlns:a16="http://schemas.microsoft.com/office/drawing/2014/main" xmlns="" id="{00000000-0008-0000-0B00-00001A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84731" cy="264560"/>
    <xdr:sp macro="" textlink="">
      <xdr:nvSpPr>
        <xdr:cNvPr id="65" name="1 CuadroTexto">
          <a:extLst>
            <a:ext uri="{FF2B5EF4-FFF2-40B4-BE49-F238E27FC236}">
              <a16:creationId xmlns:a16="http://schemas.microsoft.com/office/drawing/2014/main" xmlns="" id="{00000000-0008-0000-0B00-00001B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54</xdr:row>
      <xdr:rowOff>1044</xdr:rowOff>
    </xdr:from>
    <xdr:ext cx="184731" cy="264560"/>
    <xdr:sp macro="" textlink="">
      <xdr:nvSpPr>
        <xdr:cNvPr id="66" name="65 CuadroTexto">
          <a:extLst>
            <a:ext uri="{FF2B5EF4-FFF2-40B4-BE49-F238E27FC236}">
              <a16:creationId xmlns:a16="http://schemas.microsoft.com/office/drawing/2014/main" xmlns="" id="{00000000-0008-0000-0B00-00001E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54</xdr:row>
      <xdr:rowOff>1044</xdr:rowOff>
    </xdr:from>
    <xdr:ext cx="184731" cy="264560"/>
    <xdr:sp macro="" textlink="">
      <xdr:nvSpPr>
        <xdr:cNvPr id="67" name="1 CuadroTexto">
          <a:extLst>
            <a:ext uri="{FF2B5EF4-FFF2-40B4-BE49-F238E27FC236}">
              <a16:creationId xmlns:a16="http://schemas.microsoft.com/office/drawing/2014/main" xmlns="" id="{00000000-0008-0000-0B00-00001F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68" name="67 CuadroTexto">
          <a:extLst>
            <a:ext uri="{FF2B5EF4-FFF2-40B4-BE49-F238E27FC236}">
              <a16:creationId xmlns="" xmlns:a16="http://schemas.microsoft.com/office/drawing/2014/main" id="{00000000-0008-0000-0600-000004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69" name="1 CuadroTexto">
          <a:extLst>
            <a:ext uri="{FF2B5EF4-FFF2-40B4-BE49-F238E27FC236}">
              <a16:creationId xmlns="" xmlns:a16="http://schemas.microsoft.com/office/drawing/2014/main" id="{00000000-0008-0000-0600-000005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84731" cy="264560"/>
    <xdr:sp macro="" textlink="">
      <xdr:nvSpPr>
        <xdr:cNvPr id="70" name="69 CuadroTexto">
          <a:extLst>
            <a:ext uri="{FF2B5EF4-FFF2-40B4-BE49-F238E27FC236}">
              <a16:creationId xmlns="" xmlns:a16="http://schemas.microsoft.com/office/drawing/2014/main" id="{00000000-0008-0000-0600-00000A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84731" cy="264560"/>
    <xdr:sp macro="" textlink="">
      <xdr:nvSpPr>
        <xdr:cNvPr id="71" name="1 CuadroTexto">
          <a:extLst>
            <a:ext uri="{FF2B5EF4-FFF2-40B4-BE49-F238E27FC236}">
              <a16:creationId xmlns="" xmlns:a16="http://schemas.microsoft.com/office/drawing/2014/main" id="{00000000-0008-0000-0600-00000B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92" name="91 CuadroTexto">
          <a:extLst>
            <a:ext uri="{FF2B5EF4-FFF2-40B4-BE49-F238E27FC236}">
              <a16:creationId xmlns="" xmlns:a16="http://schemas.microsoft.com/office/drawing/2014/main" id="{00000000-0008-0000-0900-00000A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93" name="1 CuadroTexto">
          <a:extLst>
            <a:ext uri="{FF2B5EF4-FFF2-40B4-BE49-F238E27FC236}">
              <a16:creationId xmlns="" xmlns:a16="http://schemas.microsoft.com/office/drawing/2014/main" id="{00000000-0008-0000-0900-00000B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94" name="93 CuadroTexto">
          <a:extLst>
            <a:ext uri="{FF2B5EF4-FFF2-40B4-BE49-F238E27FC236}">
              <a16:creationId xmlns="" xmlns:a16="http://schemas.microsoft.com/office/drawing/2014/main" id="{00000000-0008-0000-0900-00000E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95" name="1 CuadroTexto">
          <a:extLst>
            <a:ext uri="{FF2B5EF4-FFF2-40B4-BE49-F238E27FC236}">
              <a16:creationId xmlns="" xmlns:a16="http://schemas.microsoft.com/office/drawing/2014/main" id="{00000000-0008-0000-0900-00000F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96" name="95 CuadroTexto">
          <a:extLst>
            <a:ext uri="{FF2B5EF4-FFF2-40B4-BE49-F238E27FC236}">
              <a16:creationId xmlns="" xmlns:a16="http://schemas.microsoft.com/office/drawing/2014/main" id="{00000000-0008-0000-0900-000012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97" name="1 CuadroTexto">
          <a:extLst>
            <a:ext uri="{FF2B5EF4-FFF2-40B4-BE49-F238E27FC236}">
              <a16:creationId xmlns="" xmlns:a16="http://schemas.microsoft.com/office/drawing/2014/main" id="{00000000-0008-0000-0900-000013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98" name="97 CuadroTexto">
          <a:extLst>
            <a:ext uri="{FF2B5EF4-FFF2-40B4-BE49-F238E27FC236}">
              <a16:creationId xmlns="" xmlns:a16="http://schemas.microsoft.com/office/drawing/2014/main" id="{00000000-0008-0000-0900-000016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99" name="1 CuadroTexto">
          <a:extLst>
            <a:ext uri="{FF2B5EF4-FFF2-40B4-BE49-F238E27FC236}">
              <a16:creationId xmlns="" xmlns:a16="http://schemas.microsoft.com/office/drawing/2014/main" id="{00000000-0008-0000-0900-000017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100" name="99 CuadroTexto">
          <a:extLst>
            <a:ext uri="{FF2B5EF4-FFF2-40B4-BE49-F238E27FC236}">
              <a16:creationId xmlns="" xmlns:a16="http://schemas.microsoft.com/office/drawing/2014/main" id="{00000000-0008-0000-0900-00001A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101" name="1 CuadroTexto">
          <a:extLst>
            <a:ext uri="{FF2B5EF4-FFF2-40B4-BE49-F238E27FC236}">
              <a16:creationId xmlns="" xmlns:a16="http://schemas.microsoft.com/office/drawing/2014/main" id="{00000000-0008-0000-0900-00001B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102" name="101 CuadroTexto">
          <a:extLst>
            <a:ext uri="{FF2B5EF4-FFF2-40B4-BE49-F238E27FC236}">
              <a16:creationId xmlns="" xmlns:a16="http://schemas.microsoft.com/office/drawing/2014/main" id="{00000000-0008-0000-0900-00001E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103" name="1 CuadroTexto">
          <a:extLst>
            <a:ext uri="{FF2B5EF4-FFF2-40B4-BE49-F238E27FC236}">
              <a16:creationId xmlns="" xmlns:a16="http://schemas.microsoft.com/office/drawing/2014/main" id="{00000000-0008-0000-0900-00001F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104" name="103 CuadroTexto">
          <a:extLst>
            <a:ext uri="{FF2B5EF4-FFF2-40B4-BE49-F238E27FC236}">
              <a16:creationId xmlns="" xmlns:a16="http://schemas.microsoft.com/office/drawing/2014/main" id="{00000000-0008-0000-0900-000022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105" name="1 CuadroTexto">
          <a:extLst>
            <a:ext uri="{FF2B5EF4-FFF2-40B4-BE49-F238E27FC236}">
              <a16:creationId xmlns="" xmlns:a16="http://schemas.microsoft.com/office/drawing/2014/main" id="{00000000-0008-0000-0900-000023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106" name="105 CuadroTexto">
          <a:extLst>
            <a:ext uri="{FF2B5EF4-FFF2-40B4-BE49-F238E27FC236}">
              <a16:creationId xmlns="" xmlns:a16="http://schemas.microsoft.com/office/drawing/2014/main" id="{00000000-0008-0000-0900-000026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0</xdr:rowOff>
    </xdr:from>
    <xdr:ext cx="184731" cy="264560"/>
    <xdr:sp macro="" textlink="">
      <xdr:nvSpPr>
        <xdr:cNvPr id="107" name="1 CuadroTexto">
          <a:extLst>
            <a:ext uri="{FF2B5EF4-FFF2-40B4-BE49-F238E27FC236}">
              <a16:creationId xmlns="" xmlns:a16="http://schemas.microsoft.com/office/drawing/2014/main" id="{00000000-0008-0000-0900-000027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1044</xdr:rowOff>
    </xdr:from>
    <xdr:ext cx="184731" cy="264560"/>
    <xdr:sp macro="" textlink="">
      <xdr:nvSpPr>
        <xdr:cNvPr id="108" name="107 CuadroTexto">
          <a:extLst>
            <a:ext uri="{FF2B5EF4-FFF2-40B4-BE49-F238E27FC236}">
              <a16:creationId xmlns="" xmlns:a16="http://schemas.microsoft.com/office/drawing/2014/main" id="{00000000-0008-0000-0900-00002A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1044</xdr:rowOff>
    </xdr:from>
    <xdr:ext cx="184731" cy="264560"/>
    <xdr:sp macro="" textlink="">
      <xdr:nvSpPr>
        <xdr:cNvPr id="109" name="1 CuadroTexto">
          <a:extLst>
            <a:ext uri="{FF2B5EF4-FFF2-40B4-BE49-F238E27FC236}">
              <a16:creationId xmlns="" xmlns:a16="http://schemas.microsoft.com/office/drawing/2014/main" id="{00000000-0008-0000-0900-00002B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1044</xdr:rowOff>
    </xdr:from>
    <xdr:ext cx="184731" cy="264560"/>
    <xdr:sp macro="" textlink="">
      <xdr:nvSpPr>
        <xdr:cNvPr id="110" name="109 CuadroTexto">
          <a:extLst>
            <a:ext uri="{FF2B5EF4-FFF2-40B4-BE49-F238E27FC236}">
              <a16:creationId xmlns="" xmlns:a16="http://schemas.microsoft.com/office/drawing/2014/main" id="{00000000-0008-0000-0900-00002E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68</xdr:row>
      <xdr:rowOff>1044</xdr:rowOff>
    </xdr:from>
    <xdr:ext cx="184731" cy="264560"/>
    <xdr:sp macro="" textlink="">
      <xdr:nvSpPr>
        <xdr:cNvPr id="111" name="1 CuadroTexto">
          <a:extLst>
            <a:ext uri="{FF2B5EF4-FFF2-40B4-BE49-F238E27FC236}">
              <a16:creationId xmlns="" xmlns:a16="http://schemas.microsoft.com/office/drawing/2014/main" id="{00000000-0008-0000-0900-00002F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0</xdr:rowOff>
    </xdr:from>
    <xdr:ext cx="184731" cy="264560"/>
    <xdr:sp macro="" textlink="">
      <xdr:nvSpPr>
        <xdr:cNvPr id="112" name="111 CuadroTexto">
          <a:extLst>
            <a:ext uri="{FF2B5EF4-FFF2-40B4-BE49-F238E27FC236}">
              <a16:creationId xmlns="" xmlns:a16="http://schemas.microsoft.com/office/drawing/2014/main" id="{00000000-0008-0000-0800-00000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0</xdr:rowOff>
    </xdr:from>
    <xdr:ext cx="184731" cy="264560"/>
    <xdr:sp macro="" textlink="">
      <xdr:nvSpPr>
        <xdr:cNvPr id="113" name="1 CuadroTexto">
          <a:extLst>
            <a:ext uri="{FF2B5EF4-FFF2-40B4-BE49-F238E27FC236}">
              <a16:creationId xmlns="" xmlns:a16="http://schemas.microsoft.com/office/drawing/2014/main" id="{00000000-0008-0000-0800-000005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0</xdr:rowOff>
    </xdr:from>
    <xdr:ext cx="184731" cy="264560"/>
    <xdr:sp macro="" textlink="">
      <xdr:nvSpPr>
        <xdr:cNvPr id="114" name="113 CuadroTexto">
          <a:extLst>
            <a:ext uri="{FF2B5EF4-FFF2-40B4-BE49-F238E27FC236}">
              <a16:creationId xmlns="" xmlns:a16="http://schemas.microsoft.com/office/drawing/2014/main" id="{00000000-0008-0000-0800-000009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0</xdr:rowOff>
    </xdr:from>
    <xdr:ext cx="184731" cy="264560"/>
    <xdr:sp macro="" textlink="">
      <xdr:nvSpPr>
        <xdr:cNvPr id="115" name="1 CuadroTexto">
          <a:extLst>
            <a:ext uri="{FF2B5EF4-FFF2-40B4-BE49-F238E27FC236}">
              <a16:creationId xmlns="" xmlns:a16="http://schemas.microsoft.com/office/drawing/2014/main" id="{00000000-0008-0000-0800-00000A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0</xdr:rowOff>
    </xdr:from>
    <xdr:ext cx="184731" cy="264560"/>
    <xdr:sp macro="" textlink="">
      <xdr:nvSpPr>
        <xdr:cNvPr id="116" name="115 CuadroTexto">
          <a:extLst>
            <a:ext uri="{FF2B5EF4-FFF2-40B4-BE49-F238E27FC236}">
              <a16:creationId xmlns="" xmlns:a16="http://schemas.microsoft.com/office/drawing/2014/main" id="{00000000-0008-0000-0800-00000F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0</xdr:rowOff>
    </xdr:from>
    <xdr:ext cx="184731" cy="264560"/>
    <xdr:sp macro="" textlink="">
      <xdr:nvSpPr>
        <xdr:cNvPr id="117" name="1 CuadroTexto">
          <a:extLst>
            <a:ext uri="{FF2B5EF4-FFF2-40B4-BE49-F238E27FC236}">
              <a16:creationId xmlns="" xmlns:a16="http://schemas.microsoft.com/office/drawing/2014/main" id="{00000000-0008-0000-0800-000010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0</xdr:rowOff>
    </xdr:from>
    <xdr:ext cx="184731" cy="264560"/>
    <xdr:sp macro="" textlink="">
      <xdr:nvSpPr>
        <xdr:cNvPr id="118" name="117 CuadroTexto">
          <a:extLst>
            <a:ext uri="{FF2B5EF4-FFF2-40B4-BE49-F238E27FC236}">
              <a16:creationId xmlns="" xmlns:a16="http://schemas.microsoft.com/office/drawing/2014/main" id="{00000000-0008-0000-0800-000013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0</xdr:rowOff>
    </xdr:from>
    <xdr:ext cx="184731" cy="264560"/>
    <xdr:sp macro="" textlink="">
      <xdr:nvSpPr>
        <xdr:cNvPr id="119" name="1 CuadroTexto">
          <a:extLst>
            <a:ext uri="{FF2B5EF4-FFF2-40B4-BE49-F238E27FC236}">
              <a16:creationId xmlns="" xmlns:a16="http://schemas.microsoft.com/office/drawing/2014/main" id="{00000000-0008-0000-0800-00001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1044</xdr:rowOff>
    </xdr:from>
    <xdr:ext cx="184731" cy="264560"/>
    <xdr:sp macro="" textlink="">
      <xdr:nvSpPr>
        <xdr:cNvPr id="120" name="119 CuadroTexto">
          <a:extLst>
            <a:ext uri="{FF2B5EF4-FFF2-40B4-BE49-F238E27FC236}">
              <a16:creationId xmlns="" xmlns:a16="http://schemas.microsoft.com/office/drawing/2014/main" id="{00000000-0008-0000-0800-000017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1044</xdr:rowOff>
    </xdr:from>
    <xdr:ext cx="184731" cy="264560"/>
    <xdr:sp macro="" textlink="">
      <xdr:nvSpPr>
        <xdr:cNvPr id="121" name="1 CuadroTexto">
          <a:extLst>
            <a:ext uri="{FF2B5EF4-FFF2-40B4-BE49-F238E27FC236}">
              <a16:creationId xmlns="" xmlns:a16="http://schemas.microsoft.com/office/drawing/2014/main" id="{00000000-0008-0000-0800-000018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1044</xdr:rowOff>
    </xdr:from>
    <xdr:ext cx="184731" cy="264560"/>
    <xdr:sp macro="" textlink="">
      <xdr:nvSpPr>
        <xdr:cNvPr id="122" name="121 CuadroTexto">
          <a:extLst>
            <a:ext uri="{FF2B5EF4-FFF2-40B4-BE49-F238E27FC236}">
              <a16:creationId xmlns="" xmlns:a16="http://schemas.microsoft.com/office/drawing/2014/main" id="{00000000-0008-0000-0800-00001B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74</xdr:row>
      <xdr:rowOff>1044</xdr:rowOff>
    </xdr:from>
    <xdr:ext cx="184731" cy="264560"/>
    <xdr:sp macro="" textlink="">
      <xdr:nvSpPr>
        <xdr:cNvPr id="123" name="1 CuadroTexto">
          <a:extLst>
            <a:ext uri="{FF2B5EF4-FFF2-40B4-BE49-F238E27FC236}">
              <a16:creationId xmlns="" xmlns:a16="http://schemas.microsoft.com/office/drawing/2014/main" id="{00000000-0008-0000-0800-00001C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75</xdr:row>
      <xdr:rowOff>1044</xdr:rowOff>
    </xdr:from>
    <xdr:ext cx="184731" cy="264560"/>
    <xdr:sp macro="" textlink="">
      <xdr:nvSpPr>
        <xdr:cNvPr id="124" name="123 CuadroTexto">
          <a:extLst>
            <a:ext uri="{FF2B5EF4-FFF2-40B4-BE49-F238E27FC236}">
              <a16:creationId xmlns="" xmlns:a16="http://schemas.microsoft.com/office/drawing/2014/main" id="{00000000-0008-0000-0800-00001D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75</xdr:row>
      <xdr:rowOff>1044</xdr:rowOff>
    </xdr:from>
    <xdr:ext cx="184731" cy="264560"/>
    <xdr:sp macro="" textlink="">
      <xdr:nvSpPr>
        <xdr:cNvPr id="125" name="1 CuadroTexto">
          <a:extLst>
            <a:ext uri="{FF2B5EF4-FFF2-40B4-BE49-F238E27FC236}">
              <a16:creationId xmlns="" xmlns:a16="http://schemas.microsoft.com/office/drawing/2014/main" id="{00000000-0008-0000-0800-00001E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84</xdr:row>
      <xdr:rowOff>1044</xdr:rowOff>
    </xdr:from>
    <xdr:ext cx="184731" cy="264560"/>
    <xdr:sp macro="" textlink="">
      <xdr:nvSpPr>
        <xdr:cNvPr id="126" name="125 CuadroTexto">
          <a:extLst>
            <a:ext uri="{FF2B5EF4-FFF2-40B4-BE49-F238E27FC236}">
              <a16:creationId xmlns="" xmlns:a16="http://schemas.microsoft.com/office/drawing/2014/main" id="{00000000-0008-0000-0700-000004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84</xdr:row>
      <xdr:rowOff>1044</xdr:rowOff>
    </xdr:from>
    <xdr:ext cx="184731" cy="264560"/>
    <xdr:sp macro="" textlink="">
      <xdr:nvSpPr>
        <xdr:cNvPr id="127" name="1 CuadroTexto">
          <a:extLst>
            <a:ext uri="{FF2B5EF4-FFF2-40B4-BE49-F238E27FC236}">
              <a16:creationId xmlns="" xmlns:a16="http://schemas.microsoft.com/office/drawing/2014/main" id="{00000000-0008-0000-0700-000005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84</xdr:row>
      <xdr:rowOff>1044</xdr:rowOff>
    </xdr:from>
    <xdr:ext cx="184731" cy="264560"/>
    <xdr:sp macro="" textlink="">
      <xdr:nvSpPr>
        <xdr:cNvPr id="128" name="127 CuadroTexto">
          <a:extLst>
            <a:ext uri="{FF2B5EF4-FFF2-40B4-BE49-F238E27FC236}">
              <a16:creationId xmlns="" xmlns:a16="http://schemas.microsoft.com/office/drawing/2014/main" id="{00000000-0008-0000-0700-000009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84</xdr:row>
      <xdr:rowOff>1044</xdr:rowOff>
    </xdr:from>
    <xdr:ext cx="184731" cy="264560"/>
    <xdr:sp macro="" textlink="">
      <xdr:nvSpPr>
        <xdr:cNvPr id="129" name="1 CuadroTexto">
          <a:extLst>
            <a:ext uri="{FF2B5EF4-FFF2-40B4-BE49-F238E27FC236}">
              <a16:creationId xmlns="" xmlns:a16="http://schemas.microsoft.com/office/drawing/2014/main" id="{00000000-0008-0000-0700-00000A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1044</xdr:rowOff>
    </xdr:from>
    <xdr:ext cx="184731" cy="264560"/>
    <xdr:sp macro="" textlink="">
      <xdr:nvSpPr>
        <xdr:cNvPr id="130" name="129 CuadroTexto">
          <a:extLst>
            <a:ext uri="{FF2B5EF4-FFF2-40B4-BE49-F238E27FC236}">
              <a16:creationId xmlns="" xmlns:a16="http://schemas.microsoft.com/office/drawing/2014/main" id="{00000000-0008-0000-0700-00000E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1044</xdr:rowOff>
    </xdr:from>
    <xdr:ext cx="184731" cy="264560"/>
    <xdr:sp macro="" textlink="">
      <xdr:nvSpPr>
        <xdr:cNvPr id="131" name="1 CuadroTexto">
          <a:extLst>
            <a:ext uri="{FF2B5EF4-FFF2-40B4-BE49-F238E27FC236}">
              <a16:creationId xmlns="" xmlns:a16="http://schemas.microsoft.com/office/drawing/2014/main" id="{00000000-0008-0000-0700-00000F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1044</xdr:rowOff>
    </xdr:from>
    <xdr:ext cx="184731" cy="264560"/>
    <xdr:sp macro="" textlink="">
      <xdr:nvSpPr>
        <xdr:cNvPr id="132" name="131 CuadroTexto">
          <a:extLst>
            <a:ext uri="{FF2B5EF4-FFF2-40B4-BE49-F238E27FC236}">
              <a16:creationId xmlns="" xmlns:a16="http://schemas.microsoft.com/office/drawing/2014/main" id="{00000000-0008-0000-0700-000012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82</xdr:row>
      <xdr:rowOff>1044</xdr:rowOff>
    </xdr:from>
    <xdr:ext cx="184731" cy="264560"/>
    <xdr:sp macro="" textlink="">
      <xdr:nvSpPr>
        <xdr:cNvPr id="133" name="1 CuadroTexto">
          <a:extLst>
            <a:ext uri="{FF2B5EF4-FFF2-40B4-BE49-F238E27FC236}">
              <a16:creationId xmlns="" xmlns:a16="http://schemas.microsoft.com/office/drawing/2014/main" id="{00000000-0008-0000-0700-000013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0</xdr:rowOff>
    </xdr:from>
    <xdr:ext cx="184731" cy="264560"/>
    <xdr:sp macro="" textlink="">
      <xdr:nvSpPr>
        <xdr:cNvPr id="134" name="133 CuadroTexto">
          <a:extLst>
            <a:ext uri="{FF2B5EF4-FFF2-40B4-BE49-F238E27FC236}">
              <a16:creationId xmlns="" xmlns:a16="http://schemas.microsoft.com/office/drawing/2014/main" id="{00000000-0008-0000-0700-000016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0</xdr:rowOff>
    </xdr:from>
    <xdr:ext cx="184731" cy="264560"/>
    <xdr:sp macro="" textlink="">
      <xdr:nvSpPr>
        <xdr:cNvPr id="135" name="1 CuadroTexto">
          <a:extLst>
            <a:ext uri="{FF2B5EF4-FFF2-40B4-BE49-F238E27FC236}">
              <a16:creationId xmlns="" xmlns:a16="http://schemas.microsoft.com/office/drawing/2014/main" id="{00000000-0008-0000-0700-000017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0</xdr:rowOff>
    </xdr:from>
    <xdr:ext cx="184731" cy="264560"/>
    <xdr:sp macro="" textlink="">
      <xdr:nvSpPr>
        <xdr:cNvPr id="136" name="135 CuadroTexto">
          <a:extLst>
            <a:ext uri="{FF2B5EF4-FFF2-40B4-BE49-F238E27FC236}">
              <a16:creationId xmlns="" xmlns:a16="http://schemas.microsoft.com/office/drawing/2014/main" id="{00000000-0008-0000-0700-00001A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0</xdr:rowOff>
    </xdr:from>
    <xdr:ext cx="184731" cy="264560"/>
    <xdr:sp macro="" textlink="">
      <xdr:nvSpPr>
        <xdr:cNvPr id="137" name="1 CuadroTexto">
          <a:extLst>
            <a:ext uri="{FF2B5EF4-FFF2-40B4-BE49-F238E27FC236}">
              <a16:creationId xmlns="" xmlns:a16="http://schemas.microsoft.com/office/drawing/2014/main" id="{00000000-0008-0000-0700-00001B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1044</xdr:rowOff>
    </xdr:from>
    <xdr:ext cx="184731" cy="264560"/>
    <xdr:sp macro="" textlink="">
      <xdr:nvSpPr>
        <xdr:cNvPr id="138" name="137 CuadroTexto">
          <a:extLst>
            <a:ext uri="{FF2B5EF4-FFF2-40B4-BE49-F238E27FC236}">
              <a16:creationId xmlns="" xmlns:a16="http://schemas.microsoft.com/office/drawing/2014/main" id="{00000000-0008-0000-0700-00001E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1044</xdr:rowOff>
    </xdr:from>
    <xdr:ext cx="184731" cy="264560"/>
    <xdr:sp macro="" textlink="">
      <xdr:nvSpPr>
        <xdr:cNvPr id="139" name="1 CuadroTexto">
          <a:extLst>
            <a:ext uri="{FF2B5EF4-FFF2-40B4-BE49-F238E27FC236}">
              <a16:creationId xmlns="" xmlns:a16="http://schemas.microsoft.com/office/drawing/2014/main" id="{00000000-0008-0000-0700-00001F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1044</xdr:rowOff>
    </xdr:from>
    <xdr:ext cx="184731" cy="264560"/>
    <xdr:sp macro="" textlink="">
      <xdr:nvSpPr>
        <xdr:cNvPr id="140" name="139 CuadroTexto">
          <a:extLst>
            <a:ext uri="{FF2B5EF4-FFF2-40B4-BE49-F238E27FC236}">
              <a16:creationId xmlns="" xmlns:a16="http://schemas.microsoft.com/office/drawing/2014/main" id="{00000000-0008-0000-0700-000022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83</xdr:row>
      <xdr:rowOff>1044</xdr:rowOff>
    </xdr:from>
    <xdr:ext cx="184731" cy="264560"/>
    <xdr:sp macro="" textlink="">
      <xdr:nvSpPr>
        <xdr:cNvPr id="141" name="1 CuadroTexto">
          <a:extLst>
            <a:ext uri="{FF2B5EF4-FFF2-40B4-BE49-F238E27FC236}">
              <a16:creationId xmlns="" xmlns:a16="http://schemas.microsoft.com/office/drawing/2014/main" id="{00000000-0008-0000-0700-000023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142" name="3 CuadroTexto">
          <a:extLst>
            <a:ext uri="{FF2B5EF4-FFF2-40B4-BE49-F238E27FC236}">
              <a16:creationId xmlns:a16="http://schemas.microsoft.com/office/drawing/2014/main" xmlns="" id="{00000000-0008-0000-0B00-000004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143" name="1 CuadroTexto">
          <a:extLst>
            <a:ext uri="{FF2B5EF4-FFF2-40B4-BE49-F238E27FC236}">
              <a16:creationId xmlns:a16="http://schemas.microsoft.com/office/drawing/2014/main" xmlns="" id="{00000000-0008-0000-0B00-000005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44" name="9 CuadroTexto">
          <a:extLst>
            <a:ext uri="{FF2B5EF4-FFF2-40B4-BE49-F238E27FC236}">
              <a16:creationId xmlns:a16="http://schemas.microsoft.com/office/drawing/2014/main" xmlns="" id="{00000000-0008-0000-0B00-00000A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45" name="1 CuadroTexto">
          <a:extLst>
            <a:ext uri="{FF2B5EF4-FFF2-40B4-BE49-F238E27FC236}">
              <a16:creationId xmlns:a16="http://schemas.microsoft.com/office/drawing/2014/main" xmlns="" id="{00000000-0008-0000-0B00-00000B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46" name="13 CuadroTexto">
          <a:extLst>
            <a:ext uri="{FF2B5EF4-FFF2-40B4-BE49-F238E27FC236}">
              <a16:creationId xmlns:a16="http://schemas.microsoft.com/office/drawing/2014/main" xmlns="" id="{00000000-0008-0000-0B00-00000E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47" name="1 CuadroTexto">
          <a:extLst>
            <a:ext uri="{FF2B5EF4-FFF2-40B4-BE49-F238E27FC236}">
              <a16:creationId xmlns:a16="http://schemas.microsoft.com/office/drawing/2014/main" xmlns="" id="{00000000-0008-0000-0B00-00000F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48" name="17 CuadroTexto">
          <a:extLst>
            <a:ext uri="{FF2B5EF4-FFF2-40B4-BE49-F238E27FC236}">
              <a16:creationId xmlns:a16="http://schemas.microsoft.com/office/drawing/2014/main" xmlns="" id="{00000000-0008-0000-0B00-000012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49" name="1 CuadroTexto">
          <a:extLst>
            <a:ext uri="{FF2B5EF4-FFF2-40B4-BE49-F238E27FC236}">
              <a16:creationId xmlns:a16="http://schemas.microsoft.com/office/drawing/2014/main" xmlns="" id="{00000000-0008-0000-0B00-000013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50" name="21 CuadroTexto">
          <a:extLst>
            <a:ext uri="{FF2B5EF4-FFF2-40B4-BE49-F238E27FC236}">
              <a16:creationId xmlns:a16="http://schemas.microsoft.com/office/drawing/2014/main" xmlns="" id="{00000000-0008-0000-0B00-000016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51" name="1 CuadroTexto">
          <a:extLst>
            <a:ext uri="{FF2B5EF4-FFF2-40B4-BE49-F238E27FC236}">
              <a16:creationId xmlns:a16="http://schemas.microsoft.com/office/drawing/2014/main" xmlns="" id="{00000000-0008-0000-0B00-000017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52" name="25 CuadroTexto">
          <a:extLst>
            <a:ext uri="{FF2B5EF4-FFF2-40B4-BE49-F238E27FC236}">
              <a16:creationId xmlns:a16="http://schemas.microsoft.com/office/drawing/2014/main" xmlns="" id="{00000000-0008-0000-0B00-00001A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53" name="1 CuadroTexto">
          <a:extLst>
            <a:ext uri="{FF2B5EF4-FFF2-40B4-BE49-F238E27FC236}">
              <a16:creationId xmlns:a16="http://schemas.microsoft.com/office/drawing/2014/main" xmlns="" id="{00000000-0008-0000-0B00-00001B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1044</xdr:rowOff>
    </xdr:from>
    <xdr:ext cx="184731" cy="264560"/>
    <xdr:sp macro="" textlink="">
      <xdr:nvSpPr>
        <xdr:cNvPr id="154" name="29 CuadroTexto">
          <a:extLst>
            <a:ext uri="{FF2B5EF4-FFF2-40B4-BE49-F238E27FC236}">
              <a16:creationId xmlns:a16="http://schemas.microsoft.com/office/drawing/2014/main" xmlns="" id="{00000000-0008-0000-0B00-00001E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1044</xdr:rowOff>
    </xdr:from>
    <xdr:ext cx="184731" cy="264560"/>
    <xdr:sp macro="" textlink="">
      <xdr:nvSpPr>
        <xdr:cNvPr id="155" name="1 CuadroTexto">
          <a:extLst>
            <a:ext uri="{FF2B5EF4-FFF2-40B4-BE49-F238E27FC236}">
              <a16:creationId xmlns:a16="http://schemas.microsoft.com/office/drawing/2014/main" xmlns="" id="{00000000-0008-0000-0B00-00001F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156" name="31 CuadroTexto">
          <a:extLst>
            <a:ext uri="{FF2B5EF4-FFF2-40B4-BE49-F238E27FC236}">
              <a16:creationId xmlns:a16="http://schemas.microsoft.com/office/drawing/2014/main" xmlns="" id="{00000000-0008-0000-0B00-000020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157" name="1 CuadroTexto">
          <a:extLst>
            <a:ext uri="{FF2B5EF4-FFF2-40B4-BE49-F238E27FC236}">
              <a16:creationId xmlns:a16="http://schemas.microsoft.com/office/drawing/2014/main" xmlns="" id="{00000000-0008-0000-0B00-000021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1044</xdr:rowOff>
    </xdr:from>
    <xdr:ext cx="184731" cy="264560"/>
    <xdr:sp macro="" textlink="">
      <xdr:nvSpPr>
        <xdr:cNvPr id="158" name="35 CuadroTexto">
          <a:extLst>
            <a:ext uri="{FF2B5EF4-FFF2-40B4-BE49-F238E27FC236}">
              <a16:creationId xmlns:a16="http://schemas.microsoft.com/office/drawing/2014/main" xmlns="" id="{00000000-0008-0000-0B00-000024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1044</xdr:rowOff>
    </xdr:from>
    <xdr:ext cx="184731" cy="264560"/>
    <xdr:sp macro="" textlink="">
      <xdr:nvSpPr>
        <xdr:cNvPr id="159" name="1 CuadroTexto">
          <a:extLst>
            <a:ext uri="{FF2B5EF4-FFF2-40B4-BE49-F238E27FC236}">
              <a16:creationId xmlns:a16="http://schemas.microsoft.com/office/drawing/2014/main" xmlns="" id="{00000000-0008-0000-0B00-000025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160" name="39 CuadroTexto">
          <a:extLst>
            <a:ext uri="{FF2B5EF4-FFF2-40B4-BE49-F238E27FC236}">
              <a16:creationId xmlns:a16="http://schemas.microsoft.com/office/drawing/2014/main" xmlns="" id="{00000000-0008-0000-0B00-000028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161" name="1 CuadroTexto">
          <a:extLst>
            <a:ext uri="{FF2B5EF4-FFF2-40B4-BE49-F238E27FC236}">
              <a16:creationId xmlns:a16="http://schemas.microsoft.com/office/drawing/2014/main" xmlns="" id="{00000000-0008-0000-0B00-000029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162" name="43 CuadroTexto">
          <a:extLst>
            <a:ext uri="{FF2B5EF4-FFF2-40B4-BE49-F238E27FC236}">
              <a16:creationId xmlns:a16="http://schemas.microsoft.com/office/drawing/2014/main" xmlns="" id="{00000000-0008-0000-0B00-00002C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163" name="1 CuadroTexto">
          <a:extLst>
            <a:ext uri="{FF2B5EF4-FFF2-40B4-BE49-F238E27FC236}">
              <a16:creationId xmlns:a16="http://schemas.microsoft.com/office/drawing/2014/main" xmlns="" id="{00000000-0008-0000-0B00-00002D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164" name="47 CuadroTexto">
          <a:extLst>
            <a:ext uri="{FF2B5EF4-FFF2-40B4-BE49-F238E27FC236}">
              <a16:creationId xmlns:a16="http://schemas.microsoft.com/office/drawing/2014/main" xmlns="" id="{00000000-0008-0000-0B00-000030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165" name="1 CuadroTexto">
          <a:extLst>
            <a:ext uri="{FF2B5EF4-FFF2-40B4-BE49-F238E27FC236}">
              <a16:creationId xmlns:a16="http://schemas.microsoft.com/office/drawing/2014/main" xmlns="" id="{00000000-0008-0000-0B00-000031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166" name="51 CuadroTexto">
          <a:extLst>
            <a:ext uri="{FF2B5EF4-FFF2-40B4-BE49-F238E27FC236}">
              <a16:creationId xmlns:a16="http://schemas.microsoft.com/office/drawing/2014/main" xmlns="" id="{00000000-0008-0000-0B00-000034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167" name="1 CuadroTexto">
          <a:extLst>
            <a:ext uri="{FF2B5EF4-FFF2-40B4-BE49-F238E27FC236}">
              <a16:creationId xmlns:a16="http://schemas.microsoft.com/office/drawing/2014/main" xmlns="" id="{00000000-0008-0000-0B00-000035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1044</xdr:rowOff>
    </xdr:from>
    <xdr:ext cx="184731" cy="264560"/>
    <xdr:sp macro="" textlink="">
      <xdr:nvSpPr>
        <xdr:cNvPr id="168" name="55 CuadroTexto">
          <a:extLst>
            <a:ext uri="{FF2B5EF4-FFF2-40B4-BE49-F238E27FC236}">
              <a16:creationId xmlns:a16="http://schemas.microsoft.com/office/drawing/2014/main" xmlns="" id="{00000000-0008-0000-0B00-000038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1044</xdr:rowOff>
    </xdr:from>
    <xdr:ext cx="184731" cy="264560"/>
    <xdr:sp macro="" textlink="">
      <xdr:nvSpPr>
        <xdr:cNvPr id="169" name="1 CuadroTexto">
          <a:extLst>
            <a:ext uri="{FF2B5EF4-FFF2-40B4-BE49-F238E27FC236}">
              <a16:creationId xmlns:a16="http://schemas.microsoft.com/office/drawing/2014/main" xmlns="" id="{00000000-0008-0000-0B00-000039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1044</xdr:rowOff>
    </xdr:from>
    <xdr:ext cx="184731" cy="264560"/>
    <xdr:sp macro="" textlink="">
      <xdr:nvSpPr>
        <xdr:cNvPr id="170" name="59 CuadroTexto">
          <a:extLst>
            <a:ext uri="{FF2B5EF4-FFF2-40B4-BE49-F238E27FC236}">
              <a16:creationId xmlns:a16="http://schemas.microsoft.com/office/drawing/2014/main" xmlns="" id="{00000000-0008-0000-0B00-00003C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1044</xdr:rowOff>
    </xdr:from>
    <xdr:ext cx="184731" cy="264560"/>
    <xdr:sp macro="" textlink="">
      <xdr:nvSpPr>
        <xdr:cNvPr id="171" name="1 CuadroTexto">
          <a:extLst>
            <a:ext uri="{FF2B5EF4-FFF2-40B4-BE49-F238E27FC236}">
              <a16:creationId xmlns:a16="http://schemas.microsoft.com/office/drawing/2014/main" xmlns="" id="{00000000-0008-0000-0B00-00003D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1044</xdr:rowOff>
    </xdr:from>
    <xdr:ext cx="184731" cy="264560"/>
    <xdr:sp macro="" textlink="">
      <xdr:nvSpPr>
        <xdr:cNvPr id="172"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1044</xdr:rowOff>
    </xdr:from>
    <xdr:ext cx="184731" cy="264560"/>
    <xdr:sp macro="" textlink="">
      <xdr:nvSpPr>
        <xdr:cNvPr id="173"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74"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94</xdr:row>
      <xdr:rowOff>1044</xdr:rowOff>
    </xdr:from>
    <xdr:ext cx="184731" cy="264560"/>
    <xdr:sp macro="" textlink="">
      <xdr:nvSpPr>
        <xdr:cNvPr id="175"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0</xdr:rowOff>
    </xdr:from>
    <xdr:ext cx="184731" cy="264560"/>
    <xdr:sp macro="" textlink="">
      <xdr:nvSpPr>
        <xdr:cNvPr id="176"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0</xdr:rowOff>
    </xdr:from>
    <xdr:ext cx="184731" cy="264560"/>
    <xdr:sp macro="" textlink="">
      <xdr:nvSpPr>
        <xdr:cNvPr id="177"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0</xdr:rowOff>
    </xdr:from>
    <xdr:ext cx="184731" cy="264560"/>
    <xdr:sp macro="" textlink="">
      <xdr:nvSpPr>
        <xdr:cNvPr id="178"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0</xdr:rowOff>
    </xdr:from>
    <xdr:ext cx="184731" cy="264560"/>
    <xdr:sp macro="" textlink="">
      <xdr:nvSpPr>
        <xdr:cNvPr id="179"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0</xdr:rowOff>
    </xdr:from>
    <xdr:ext cx="184731" cy="264560"/>
    <xdr:sp macro="" textlink="">
      <xdr:nvSpPr>
        <xdr:cNvPr id="180"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0</xdr:rowOff>
    </xdr:from>
    <xdr:ext cx="184731" cy="264560"/>
    <xdr:sp macro="" textlink="">
      <xdr:nvSpPr>
        <xdr:cNvPr id="181"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0</xdr:rowOff>
    </xdr:from>
    <xdr:ext cx="184731" cy="264560"/>
    <xdr:sp macro="" textlink="">
      <xdr:nvSpPr>
        <xdr:cNvPr id="182"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96</xdr:row>
      <xdr:rowOff>0</xdr:rowOff>
    </xdr:from>
    <xdr:ext cx="184731" cy="264560"/>
    <xdr:sp macro="" textlink="">
      <xdr:nvSpPr>
        <xdr:cNvPr id="183"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4"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5"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6"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7"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8"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89"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90"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0</xdr:rowOff>
    </xdr:from>
    <xdr:ext cx="184731" cy="264560"/>
    <xdr:sp macro="" textlink="">
      <xdr:nvSpPr>
        <xdr:cNvPr id="191"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1044</xdr:rowOff>
    </xdr:from>
    <xdr:ext cx="184731" cy="264560"/>
    <xdr:sp macro="" textlink="">
      <xdr:nvSpPr>
        <xdr:cNvPr id="192"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1044</xdr:rowOff>
    </xdr:from>
    <xdr:ext cx="184731" cy="264560"/>
    <xdr:sp macro="" textlink="">
      <xdr:nvSpPr>
        <xdr:cNvPr id="193"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1044</xdr:rowOff>
    </xdr:from>
    <xdr:ext cx="184731" cy="264560"/>
    <xdr:sp macro="" textlink="">
      <xdr:nvSpPr>
        <xdr:cNvPr id="194"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95</xdr:row>
      <xdr:rowOff>1044</xdr:rowOff>
    </xdr:from>
    <xdr:ext cx="184731" cy="264560"/>
    <xdr:sp macro="" textlink="">
      <xdr:nvSpPr>
        <xdr:cNvPr id="195"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196"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197"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198"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97</xdr:row>
      <xdr:rowOff>1044</xdr:rowOff>
    </xdr:from>
    <xdr:ext cx="184731" cy="264560"/>
    <xdr:sp macro="" textlink="">
      <xdr:nvSpPr>
        <xdr:cNvPr id="199"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00"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01"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02"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03"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04"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05"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06"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07"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8"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09"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10"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11"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12"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13"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14"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0</xdr:rowOff>
    </xdr:from>
    <xdr:ext cx="184731" cy="264560"/>
    <xdr:sp macro="" textlink="">
      <xdr:nvSpPr>
        <xdr:cNvPr id="215"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216"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217"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218"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219"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20"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21"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1044</xdr:rowOff>
    </xdr:from>
    <xdr:ext cx="184731" cy="264560"/>
    <xdr:sp macro="" textlink="">
      <xdr:nvSpPr>
        <xdr:cNvPr id="222"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1044</xdr:rowOff>
    </xdr:from>
    <xdr:ext cx="184731" cy="264560"/>
    <xdr:sp macro="" textlink="">
      <xdr:nvSpPr>
        <xdr:cNvPr id="223"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24"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25"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26"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27"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28"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29"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0"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1"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2"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3"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4"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5"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6"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7"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8"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39"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40"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41"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42"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101</xdr:row>
      <xdr:rowOff>0</xdr:rowOff>
    </xdr:from>
    <xdr:ext cx="184731" cy="264560"/>
    <xdr:sp macro="" textlink="">
      <xdr:nvSpPr>
        <xdr:cNvPr id="243"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01602" cy="217317"/>
    <xdr:sp macro="" textlink="">
      <xdr:nvSpPr>
        <xdr:cNvPr id="244" name="243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01602" cy="217317"/>
    <xdr:sp macro="" textlink="">
      <xdr:nvSpPr>
        <xdr:cNvPr id="245" name="1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01602" cy="217317"/>
    <xdr:sp macro="" textlink="">
      <xdr:nvSpPr>
        <xdr:cNvPr id="246" name="245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01602" cy="217317"/>
    <xdr:sp macro="" textlink="">
      <xdr:nvSpPr>
        <xdr:cNvPr id="247"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01602" cy="217317"/>
    <xdr:sp macro="" textlink="">
      <xdr:nvSpPr>
        <xdr:cNvPr id="248" name="247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01602" cy="217317"/>
    <xdr:sp macro="" textlink="">
      <xdr:nvSpPr>
        <xdr:cNvPr id="249"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01602" cy="217317"/>
    <xdr:sp macro="" textlink="">
      <xdr:nvSpPr>
        <xdr:cNvPr id="250" name="249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01602" cy="217317"/>
    <xdr:sp macro="" textlink="">
      <xdr:nvSpPr>
        <xdr:cNvPr id="251"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01602" cy="217317"/>
    <xdr:sp macro="" textlink="">
      <xdr:nvSpPr>
        <xdr:cNvPr id="252" name="25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0</xdr:rowOff>
    </xdr:from>
    <xdr:ext cx="101602" cy="217317"/>
    <xdr:sp macro="" textlink="">
      <xdr:nvSpPr>
        <xdr:cNvPr id="253"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54</xdr:row>
      <xdr:rowOff>1044</xdr:rowOff>
    </xdr:from>
    <xdr:ext cx="101602" cy="217317"/>
    <xdr:sp macro="" textlink="">
      <xdr:nvSpPr>
        <xdr:cNvPr id="254" name="253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54</xdr:row>
      <xdr:rowOff>1044</xdr:rowOff>
    </xdr:from>
    <xdr:ext cx="101602" cy="217317"/>
    <xdr:sp macro="" textlink="">
      <xdr:nvSpPr>
        <xdr:cNvPr id="255" name="1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01602" cy="217317"/>
    <xdr:sp macro="" textlink="">
      <xdr:nvSpPr>
        <xdr:cNvPr id="256" name="255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01602" cy="217317"/>
    <xdr:sp macro="" textlink="">
      <xdr:nvSpPr>
        <xdr:cNvPr id="257" name="1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1044</xdr:rowOff>
    </xdr:from>
    <xdr:ext cx="101602" cy="217317"/>
    <xdr:sp macro="" textlink="">
      <xdr:nvSpPr>
        <xdr:cNvPr id="258" name="257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44</xdr:row>
      <xdr:rowOff>1044</xdr:rowOff>
    </xdr:from>
    <xdr:ext cx="101602" cy="217317"/>
    <xdr:sp macro="" textlink="">
      <xdr:nvSpPr>
        <xdr:cNvPr id="259" name="1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01602" cy="217317"/>
    <xdr:sp macro="" textlink="">
      <xdr:nvSpPr>
        <xdr:cNvPr id="260" name="259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01602" cy="217317"/>
    <xdr:sp macro="" textlink="">
      <xdr:nvSpPr>
        <xdr:cNvPr id="261" name="1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01602" cy="217317"/>
    <xdr:sp macro="" textlink="">
      <xdr:nvSpPr>
        <xdr:cNvPr id="262" name="26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01602" cy="217317"/>
    <xdr:sp macro="" textlink="">
      <xdr:nvSpPr>
        <xdr:cNvPr id="263" name="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45</xdr:row>
      <xdr:rowOff>1044</xdr:rowOff>
    </xdr:from>
    <xdr:ext cx="184731" cy="245663"/>
    <xdr:sp macro="" textlink="">
      <xdr:nvSpPr>
        <xdr:cNvPr id="264" name="263 CuadroTexto">
          <a:extLst>
            <a:ext uri="{FF2B5EF4-FFF2-40B4-BE49-F238E27FC236}"/>
          </a:extLst>
        </xdr:cNvPr>
        <xdr:cNvSpPr txBox="1"/>
      </xdr:nvSpPr>
      <xdr:spPr>
        <a:xfrm>
          <a:off x="8155305" y="22089519"/>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45</xdr:row>
      <xdr:rowOff>1044</xdr:rowOff>
    </xdr:from>
    <xdr:ext cx="184731" cy="245663"/>
    <xdr:sp macro="" textlink="">
      <xdr:nvSpPr>
        <xdr:cNvPr id="265" name="1 CuadroTexto">
          <a:extLst>
            <a:ext uri="{FF2B5EF4-FFF2-40B4-BE49-F238E27FC236}"/>
          </a:extLst>
        </xdr:cNvPr>
        <xdr:cNvSpPr txBox="1"/>
      </xdr:nvSpPr>
      <xdr:spPr>
        <a:xfrm>
          <a:off x="8155305" y="22089519"/>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44</xdr:row>
      <xdr:rowOff>1044</xdr:rowOff>
    </xdr:from>
    <xdr:ext cx="184731" cy="245663"/>
    <xdr:sp macro="" textlink="">
      <xdr:nvSpPr>
        <xdr:cNvPr id="266" name="265 CuadroTexto">
          <a:extLst>
            <a:ext uri="{FF2B5EF4-FFF2-40B4-BE49-F238E27FC236}"/>
          </a:extLst>
        </xdr:cNvPr>
        <xdr:cNvSpPr txBox="1"/>
      </xdr:nvSpPr>
      <xdr:spPr>
        <a:xfrm>
          <a:off x="8155305" y="18841494"/>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44</xdr:row>
      <xdr:rowOff>1044</xdr:rowOff>
    </xdr:from>
    <xdr:ext cx="184731" cy="245663"/>
    <xdr:sp macro="" textlink="">
      <xdr:nvSpPr>
        <xdr:cNvPr id="267" name="1 CuadroTexto">
          <a:extLst>
            <a:ext uri="{FF2B5EF4-FFF2-40B4-BE49-F238E27FC236}"/>
          </a:extLst>
        </xdr:cNvPr>
        <xdr:cNvSpPr txBox="1"/>
      </xdr:nvSpPr>
      <xdr:spPr>
        <a:xfrm>
          <a:off x="8155305" y="18841494"/>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835684</xdr:colOff>
      <xdr:row>1</xdr:row>
      <xdr:rowOff>26958</xdr:rowOff>
    </xdr:from>
    <xdr:to>
      <xdr:col>3</xdr:col>
      <xdr:colOff>1087287</xdr:colOff>
      <xdr:row>6</xdr:row>
      <xdr:rowOff>30911</xdr:rowOff>
    </xdr:to>
    <xdr:pic>
      <xdr:nvPicPr>
        <xdr:cNvPr id="268" name="267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8019" y="26958"/>
          <a:ext cx="2120660" cy="857609"/>
        </a:xfrm>
        <a:prstGeom prst="rect">
          <a:avLst/>
        </a:prstGeom>
        <a:noFill/>
        <a:ln>
          <a:noFill/>
        </a:ln>
      </xdr:spPr>
    </xdr:pic>
    <xdr:clientData/>
  </xdr:twoCellAnchor>
  <xdr:oneCellAnchor>
    <xdr:from>
      <xdr:col>8</xdr:col>
      <xdr:colOff>411480</xdr:colOff>
      <xdr:row>99</xdr:row>
      <xdr:rowOff>1044</xdr:rowOff>
    </xdr:from>
    <xdr:ext cx="184731" cy="264560"/>
    <xdr:sp macro="" textlink="">
      <xdr:nvSpPr>
        <xdr:cNvPr id="269" name="268 CuadroTexto">
          <a:extLst>
            <a:ext uri="{FF2B5EF4-FFF2-40B4-BE49-F238E27FC236}">
              <a16:creationId xmlns:a16="http://schemas.microsoft.com/office/drawing/2014/main" xmlns="" id="{00000000-0008-0000-0A00-000004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270" name="1 CuadroTexto">
          <a:extLst>
            <a:ext uri="{FF2B5EF4-FFF2-40B4-BE49-F238E27FC236}">
              <a16:creationId xmlns:a16="http://schemas.microsoft.com/office/drawing/2014/main" xmlns="" id="{00000000-0008-0000-0A00-000005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271" name="270 CuadroTexto">
          <a:extLst>
            <a:ext uri="{FF2B5EF4-FFF2-40B4-BE49-F238E27FC236}">
              <a16:creationId xmlns:a16="http://schemas.microsoft.com/office/drawing/2014/main" xmlns="" id="{00000000-0008-0000-0A00-00000A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98</xdr:row>
      <xdr:rowOff>1044</xdr:rowOff>
    </xdr:from>
    <xdr:ext cx="184731" cy="264560"/>
    <xdr:sp macro="" textlink="">
      <xdr:nvSpPr>
        <xdr:cNvPr id="272" name="1 CuadroTexto">
          <a:extLst>
            <a:ext uri="{FF2B5EF4-FFF2-40B4-BE49-F238E27FC236}">
              <a16:creationId xmlns:a16="http://schemas.microsoft.com/office/drawing/2014/main" xmlns="" id="{00000000-0008-0000-0A00-00000B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73" name="272 CuadroTexto">
          <a:extLst>
            <a:ext uri="{FF2B5EF4-FFF2-40B4-BE49-F238E27FC236}">
              <a16:creationId xmlns:a16="http://schemas.microsoft.com/office/drawing/2014/main" xmlns="" id="{00000000-0008-0000-0A00-00000E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74" name="1 CuadroTexto">
          <a:extLst>
            <a:ext uri="{FF2B5EF4-FFF2-40B4-BE49-F238E27FC236}">
              <a16:creationId xmlns:a16="http://schemas.microsoft.com/office/drawing/2014/main" xmlns="" id="{00000000-0008-0000-0A00-00000F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75" name="274 CuadroTexto">
          <a:extLst>
            <a:ext uri="{FF2B5EF4-FFF2-40B4-BE49-F238E27FC236}">
              <a16:creationId xmlns:a16="http://schemas.microsoft.com/office/drawing/2014/main" xmlns="" id="{00000000-0008-0000-0A00-000012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76" name="1 CuadroTexto">
          <a:extLst>
            <a:ext uri="{FF2B5EF4-FFF2-40B4-BE49-F238E27FC236}">
              <a16:creationId xmlns:a16="http://schemas.microsoft.com/office/drawing/2014/main" xmlns="" id="{00000000-0008-0000-0A00-000013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77" name="276 CuadroTexto">
          <a:extLst>
            <a:ext uri="{FF2B5EF4-FFF2-40B4-BE49-F238E27FC236}">
              <a16:creationId xmlns:a16="http://schemas.microsoft.com/office/drawing/2014/main" xmlns="" id="{00000000-0008-0000-0A00-000016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78" name="1 CuadroTexto">
          <a:extLst>
            <a:ext uri="{FF2B5EF4-FFF2-40B4-BE49-F238E27FC236}">
              <a16:creationId xmlns:a16="http://schemas.microsoft.com/office/drawing/2014/main" xmlns="" id="{00000000-0008-0000-0A00-000017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79" name="278 CuadroTexto">
          <a:extLst>
            <a:ext uri="{FF2B5EF4-FFF2-40B4-BE49-F238E27FC236}">
              <a16:creationId xmlns:a16="http://schemas.microsoft.com/office/drawing/2014/main" xmlns="" id="{00000000-0008-0000-0A00-00001A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100</xdr:row>
      <xdr:rowOff>0</xdr:rowOff>
    </xdr:from>
    <xdr:ext cx="184731" cy="264560"/>
    <xdr:sp macro="" textlink="">
      <xdr:nvSpPr>
        <xdr:cNvPr id="280" name="1 CuadroTexto">
          <a:extLst>
            <a:ext uri="{FF2B5EF4-FFF2-40B4-BE49-F238E27FC236}">
              <a16:creationId xmlns:a16="http://schemas.microsoft.com/office/drawing/2014/main" xmlns="" id="{00000000-0008-0000-0A00-00001B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81" name="280 CuadroTexto">
          <a:extLst>
            <a:ext uri="{FF2B5EF4-FFF2-40B4-BE49-F238E27FC236}">
              <a16:creationId xmlns:a16="http://schemas.microsoft.com/office/drawing/2014/main" xmlns="" id="{00000000-0008-0000-0A00-00001E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82" name="1 CuadroTexto">
          <a:extLst>
            <a:ext uri="{FF2B5EF4-FFF2-40B4-BE49-F238E27FC236}">
              <a16:creationId xmlns:a16="http://schemas.microsoft.com/office/drawing/2014/main" xmlns="" id="{00000000-0008-0000-0A00-00001F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83" name="282 CuadroTexto">
          <a:extLst>
            <a:ext uri="{FF2B5EF4-FFF2-40B4-BE49-F238E27FC236}">
              <a16:creationId xmlns:a16="http://schemas.microsoft.com/office/drawing/2014/main" xmlns="" id="{00000000-0008-0000-0A00-000022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84" name="1 CuadroTexto">
          <a:extLst>
            <a:ext uri="{FF2B5EF4-FFF2-40B4-BE49-F238E27FC236}">
              <a16:creationId xmlns:a16="http://schemas.microsoft.com/office/drawing/2014/main" xmlns="" id="{00000000-0008-0000-0A00-000023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85" name="284 CuadroTexto">
          <a:extLst>
            <a:ext uri="{FF2B5EF4-FFF2-40B4-BE49-F238E27FC236}">
              <a16:creationId xmlns:a16="http://schemas.microsoft.com/office/drawing/2014/main" xmlns="" id="{00000000-0008-0000-0A00-000026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86" name="1 CuadroTexto">
          <a:extLst>
            <a:ext uri="{FF2B5EF4-FFF2-40B4-BE49-F238E27FC236}">
              <a16:creationId xmlns:a16="http://schemas.microsoft.com/office/drawing/2014/main" xmlns="" id="{00000000-0008-0000-0A00-000027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87" name="286 CuadroTexto">
          <a:extLst>
            <a:ext uri="{FF2B5EF4-FFF2-40B4-BE49-F238E27FC236}">
              <a16:creationId xmlns:a16="http://schemas.microsoft.com/office/drawing/2014/main" xmlns="" id="{00000000-0008-0000-0A00-00002A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0</xdr:rowOff>
    </xdr:from>
    <xdr:ext cx="184731" cy="264560"/>
    <xdr:sp macro="" textlink="">
      <xdr:nvSpPr>
        <xdr:cNvPr id="288" name="1 CuadroTexto">
          <a:extLst>
            <a:ext uri="{FF2B5EF4-FFF2-40B4-BE49-F238E27FC236}">
              <a16:creationId xmlns:a16="http://schemas.microsoft.com/office/drawing/2014/main" xmlns="" id="{00000000-0008-0000-0A00-00002B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289" name="288 CuadroTexto">
          <a:extLst>
            <a:ext uri="{FF2B5EF4-FFF2-40B4-BE49-F238E27FC236}">
              <a16:creationId xmlns:a16="http://schemas.microsoft.com/office/drawing/2014/main" xmlns="" id="{00000000-0008-0000-0A00-00002E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290" name="1 CuadroTexto">
          <a:extLst>
            <a:ext uri="{FF2B5EF4-FFF2-40B4-BE49-F238E27FC236}">
              <a16:creationId xmlns:a16="http://schemas.microsoft.com/office/drawing/2014/main" xmlns="" id="{00000000-0008-0000-0A00-00002F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291" name="290 CuadroTexto">
          <a:extLst>
            <a:ext uri="{FF2B5EF4-FFF2-40B4-BE49-F238E27FC236}">
              <a16:creationId xmlns:a16="http://schemas.microsoft.com/office/drawing/2014/main" xmlns="" id="{00000000-0008-0000-0A00-000032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99</xdr:row>
      <xdr:rowOff>1044</xdr:rowOff>
    </xdr:from>
    <xdr:ext cx="184731" cy="264560"/>
    <xdr:sp macro="" textlink="">
      <xdr:nvSpPr>
        <xdr:cNvPr id="292" name="1 CuadroTexto">
          <a:extLst>
            <a:ext uri="{FF2B5EF4-FFF2-40B4-BE49-F238E27FC236}">
              <a16:creationId xmlns:a16="http://schemas.microsoft.com/office/drawing/2014/main" xmlns="" id="{00000000-0008-0000-0A00-000033000000}"/>
            </a:ext>
          </a:extLst>
        </xdr:cNvPr>
        <xdr:cNvSpPr txBox="1"/>
      </xdr:nvSpPr>
      <xdr:spPr>
        <a:xfrm>
          <a:off x="8202211" y="5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8461526"/>
          <a:ext cx="1365249" cy="555417"/>
        </a:xfrm>
        <a:prstGeom prst="rect">
          <a:avLst/>
        </a:prstGeom>
      </xdr:spPr>
    </xdr:pic>
    <xdr:clientData/>
  </xdr:oneCellAnchor>
  <xdr:oneCellAnchor>
    <xdr:from>
      <xdr:col>11</xdr:col>
      <xdr:colOff>196852</xdr:colOff>
      <xdr:row>23</xdr:row>
      <xdr:rowOff>41426</xdr:rowOff>
    </xdr:from>
    <xdr:ext cx="1031874" cy="920599"/>
    <xdr:pic>
      <xdr:nvPicPr>
        <xdr:cNvPr id="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0027" y="9080651"/>
          <a:ext cx="1031874" cy="920599"/>
        </a:xfrm>
        <a:prstGeom prst="rect">
          <a:avLst/>
        </a:prstGeom>
      </xdr:spPr>
    </xdr:pic>
    <xdr:clientData/>
  </xdr:oneCellAnchor>
  <xdr:twoCellAnchor editAs="oneCell">
    <xdr:from>
      <xdr:col>0</xdr:col>
      <xdr:colOff>0</xdr:colOff>
      <xdr:row>0</xdr:row>
      <xdr:rowOff>0</xdr:rowOff>
    </xdr:from>
    <xdr:to>
      <xdr:col>2</xdr:col>
      <xdr:colOff>31467</xdr:colOff>
      <xdr:row>2</xdr:row>
      <xdr:rowOff>66675</xdr:rowOff>
    </xdr:to>
    <xdr:pic>
      <xdr:nvPicPr>
        <xdr:cNvPr id="7"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22167" cy="4667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742951</xdr:colOff>
      <xdr:row>2</xdr:row>
      <xdr:rowOff>114300</xdr:rowOff>
    </xdr:to>
    <xdr:pic>
      <xdr:nvPicPr>
        <xdr:cNvPr id="9" name="8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638300" cy="514350"/>
        </a:xfrm>
        <a:prstGeom prst="rect">
          <a:avLst/>
        </a:prstGeom>
        <a:noFill/>
        <a:ln>
          <a:noFill/>
        </a:ln>
      </xdr:spPr>
    </xdr:pic>
    <xdr:clientData/>
  </xdr:twoCellAnchor>
  <xdr:twoCellAnchor editAs="oneCell">
    <xdr:from>
      <xdr:col>9</xdr:col>
      <xdr:colOff>152400</xdr:colOff>
      <xdr:row>0</xdr:row>
      <xdr:rowOff>0</xdr:rowOff>
    </xdr:from>
    <xdr:to>
      <xdr:col>10</xdr:col>
      <xdr:colOff>581025</xdr:colOff>
      <xdr:row>2</xdr:row>
      <xdr:rowOff>133350</xdr:rowOff>
    </xdr:to>
    <xdr:pic>
      <xdr:nvPicPr>
        <xdr:cNvPr id="10" name="9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0"/>
          <a:ext cx="1428750" cy="533400"/>
        </a:xfrm>
        <a:prstGeom prst="rect">
          <a:avLst/>
        </a:prstGeom>
        <a:noFill/>
        <a:ln>
          <a:noFill/>
        </a:ln>
      </xdr:spPr>
    </xdr:pic>
    <xdr:clientData/>
  </xdr:twoCellAnchor>
  <xdr:twoCellAnchor editAs="oneCell">
    <xdr:from>
      <xdr:col>0</xdr:col>
      <xdr:colOff>1</xdr:colOff>
      <xdr:row>19</xdr:row>
      <xdr:rowOff>9525</xdr:rowOff>
    </xdr:from>
    <xdr:to>
      <xdr:col>1</xdr:col>
      <xdr:colOff>704851</xdr:colOff>
      <xdr:row>21</xdr:row>
      <xdr:rowOff>180975</xdr:rowOff>
    </xdr:to>
    <xdr:pic>
      <xdr:nvPicPr>
        <xdr:cNvPr id="11" name="10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1982450"/>
          <a:ext cx="1600200" cy="571500"/>
        </a:xfrm>
        <a:prstGeom prst="rect">
          <a:avLst/>
        </a:prstGeom>
        <a:noFill/>
        <a:ln>
          <a:noFill/>
        </a:ln>
      </xdr:spPr>
    </xdr:pic>
    <xdr:clientData/>
  </xdr:twoCellAnchor>
  <xdr:twoCellAnchor editAs="oneCell">
    <xdr:from>
      <xdr:col>0</xdr:col>
      <xdr:colOff>1</xdr:colOff>
      <xdr:row>38</xdr:row>
      <xdr:rowOff>476250</xdr:rowOff>
    </xdr:from>
    <xdr:to>
      <xdr:col>1</xdr:col>
      <xdr:colOff>742951</xdr:colOff>
      <xdr:row>39</xdr:row>
      <xdr:rowOff>542925</xdr:rowOff>
    </xdr:to>
    <xdr:pic>
      <xdr:nvPicPr>
        <xdr:cNvPr id="12" name="11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9202400"/>
          <a:ext cx="1638300" cy="704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196851</xdr:colOff>
      <xdr:row>38</xdr:row>
      <xdr:rowOff>41426</xdr:rowOff>
    </xdr:from>
    <xdr:ext cx="1365249" cy="555417"/>
    <xdr:pic>
      <xdr:nvPicPr>
        <xdr:cNvPr id="22" name="2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2690626"/>
          <a:ext cx="1365249" cy="555417"/>
        </a:xfrm>
        <a:prstGeom prst="rect">
          <a:avLst/>
        </a:prstGeom>
      </xdr:spPr>
    </xdr:pic>
    <xdr:clientData/>
  </xdr:oneCellAnchor>
  <xdr:oneCellAnchor>
    <xdr:from>
      <xdr:col>0</xdr:col>
      <xdr:colOff>196851</xdr:colOff>
      <xdr:row>57</xdr:row>
      <xdr:rowOff>41426</xdr:rowOff>
    </xdr:from>
    <xdr:ext cx="1365249" cy="555417"/>
    <xdr:pic>
      <xdr:nvPicPr>
        <xdr:cNvPr id="23" name="2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twoCellAnchor editAs="oneCell">
    <xdr:from>
      <xdr:col>0</xdr:col>
      <xdr:colOff>190501</xdr:colOff>
      <xdr:row>0</xdr:row>
      <xdr:rowOff>13607</xdr:rowOff>
    </xdr:from>
    <xdr:to>
      <xdr:col>1</xdr:col>
      <xdr:colOff>625930</xdr:colOff>
      <xdr:row>2</xdr:row>
      <xdr:rowOff>108858</xdr:rowOff>
    </xdr:to>
    <xdr:pic>
      <xdr:nvPicPr>
        <xdr:cNvPr id="6" name="5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1" y="13607"/>
          <a:ext cx="1333500" cy="503465"/>
        </a:xfrm>
        <a:prstGeom prst="rect">
          <a:avLst/>
        </a:prstGeom>
        <a:noFill/>
        <a:ln>
          <a:noFill/>
        </a:ln>
      </xdr:spPr>
    </xdr:pic>
    <xdr:clientData/>
  </xdr:twoCellAnchor>
  <xdr:twoCellAnchor editAs="oneCell">
    <xdr:from>
      <xdr:col>0</xdr:col>
      <xdr:colOff>1</xdr:colOff>
      <xdr:row>19</xdr:row>
      <xdr:rowOff>149678</xdr:rowOff>
    </xdr:from>
    <xdr:to>
      <xdr:col>1</xdr:col>
      <xdr:colOff>816430</xdr:colOff>
      <xdr:row>22</xdr:row>
      <xdr:rowOff>13607</xdr:rowOff>
    </xdr:to>
    <xdr:pic>
      <xdr:nvPicPr>
        <xdr:cNvPr id="7"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3443857"/>
          <a:ext cx="1714500" cy="4762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762001</xdr:colOff>
      <xdr:row>2</xdr:row>
      <xdr:rowOff>142875</xdr:rowOff>
    </xdr:to>
    <xdr:pic>
      <xdr:nvPicPr>
        <xdr:cNvPr id="4" name="3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657350" cy="542925"/>
        </a:xfrm>
        <a:prstGeom prst="rect">
          <a:avLst/>
        </a:prstGeom>
        <a:noFill/>
        <a:ln>
          <a:noFill/>
        </a:ln>
      </xdr:spPr>
    </xdr:pic>
    <xdr:clientData/>
  </xdr:twoCellAnchor>
  <xdr:twoCellAnchor editAs="oneCell">
    <xdr:from>
      <xdr:col>0</xdr:col>
      <xdr:colOff>0</xdr:colOff>
      <xdr:row>19</xdr:row>
      <xdr:rowOff>28575</xdr:rowOff>
    </xdr:from>
    <xdr:to>
      <xdr:col>1</xdr:col>
      <xdr:colOff>542925</xdr:colOff>
      <xdr:row>21</xdr:row>
      <xdr:rowOff>57150</xdr:rowOff>
    </xdr:to>
    <xdr:pic>
      <xdr:nvPicPr>
        <xdr:cNvPr id="6" name="5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24650"/>
          <a:ext cx="1438275" cy="4286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196851</xdr:colOff>
      <xdr:row>0</xdr:row>
      <xdr:rowOff>41426</xdr:rowOff>
    </xdr:from>
    <xdr:ext cx="1365249" cy="555417"/>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41426"/>
          <a:ext cx="1365249" cy="555417"/>
        </a:xfrm>
        <a:prstGeom prst="rect">
          <a:avLst/>
        </a:prstGeom>
      </xdr:spPr>
    </xdr:pic>
    <xdr:clientData/>
  </xdr:oneCellAnchor>
  <xdr:twoCellAnchor editAs="oneCell">
    <xdr:from>
      <xdr:col>0</xdr:col>
      <xdr:colOff>1</xdr:colOff>
      <xdr:row>38</xdr:row>
      <xdr:rowOff>76199</xdr:rowOff>
    </xdr:from>
    <xdr:to>
      <xdr:col>1</xdr:col>
      <xdr:colOff>800101</xdr:colOff>
      <xdr:row>40</xdr:row>
      <xdr:rowOff>123824</xdr:rowOff>
    </xdr:to>
    <xdr:pic>
      <xdr:nvPicPr>
        <xdr:cNvPr id="8" name="7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3439774"/>
          <a:ext cx="1695450" cy="447675"/>
        </a:xfrm>
        <a:prstGeom prst="rect">
          <a:avLst/>
        </a:prstGeom>
        <a:noFill/>
        <a:ln>
          <a:noFill/>
        </a:ln>
      </xdr:spPr>
    </xdr:pic>
    <xdr:clientData/>
  </xdr:twoCellAnchor>
  <xdr:twoCellAnchor editAs="oneCell">
    <xdr:from>
      <xdr:col>0</xdr:col>
      <xdr:colOff>0</xdr:colOff>
      <xdr:row>19</xdr:row>
      <xdr:rowOff>19050</xdr:rowOff>
    </xdr:from>
    <xdr:to>
      <xdr:col>1</xdr:col>
      <xdr:colOff>638175</xdr:colOff>
      <xdr:row>21</xdr:row>
      <xdr:rowOff>85725</xdr:rowOff>
    </xdr:to>
    <xdr:pic>
      <xdr:nvPicPr>
        <xdr:cNvPr id="9" name="8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58000"/>
          <a:ext cx="1533525" cy="4667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19</xdr:row>
      <xdr:rowOff>95250</xdr:rowOff>
    </xdr:from>
    <xdr:to>
      <xdr:col>1</xdr:col>
      <xdr:colOff>542925</xdr:colOff>
      <xdr:row>21</xdr:row>
      <xdr:rowOff>95250</xdr:rowOff>
    </xdr:to>
    <xdr:pic>
      <xdr:nvPicPr>
        <xdr:cNvPr id="8" name="7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191250"/>
          <a:ext cx="1371600" cy="400050"/>
        </a:xfrm>
        <a:prstGeom prst="rect">
          <a:avLst/>
        </a:prstGeom>
        <a:noFill/>
        <a:ln>
          <a:noFill/>
        </a:ln>
      </xdr:spPr>
    </xdr:pic>
    <xdr:clientData/>
  </xdr:twoCellAnchor>
  <xdr:twoCellAnchor editAs="oneCell">
    <xdr:from>
      <xdr:col>0</xdr:col>
      <xdr:colOff>0</xdr:colOff>
      <xdr:row>0</xdr:row>
      <xdr:rowOff>0</xdr:rowOff>
    </xdr:from>
    <xdr:to>
      <xdr:col>1</xdr:col>
      <xdr:colOff>476250</xdr:colOff>
      <xdr:row>2</xdr:row>
      <xdr:rowOff>0</xdr:rowOff>
    </xdr:to>
    <xdr:pic>
      <xdr:nvPicPr>
        <xdr:cNvPr id="9" name="8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71600" cy="400050"/>
        </a:xfrm>
        <a:prstGeom prst="rect">
          <a:avLst/>
        </a:prstGeom>
        <a:noFill/>
        <a:ln>
          <a:noFill/>
        </a:ln>
      </xdr:spPr>
    </xdr:pic>
    <xdr:clientData/>
  </xdr:twoCellAnchor>
  <xdr:twoCellAnchor editAs="oneCell">
    <xdr:from>
      <xdr:col>0</xdr:col>
      <xdr:colOff>0</xdr:colOff>
      <xdr:row>38</xdr:row>
      <xdr:rowOff>0</xdr:rowOff>
    </xdr:from>
    <xdr:to>
      <xdr:col>1</xdr:col>
      <xdr:colOff>476250</xdr:colOff>
      <xdr:row>40</xdr:row>
      <xdr:rowOff>0</xdr:rowOff>
    </xdr:to>
    <xdr:pic>
      <xdr:nvPicPr>
        <xdr:cNvPr id="10" name="9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20575"/>
          <a:ext cx="1371600" cy="4000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twoCellAnchor editAs="oneCell">
    <xdr:from>
      <xdr:col>0</xdr:col>
      <xdr:colOff>219075</xdr:colOff>
      <xdr:row>0</xdr:row>
      <xdr:rowOff>114300</xdr:rowOff>
    </xdr:from>
    <xdr:to>
      <xdr:col>1</xdr:col>
      <xdr:colOff>695325</xdr:colOff>
      <xdr:row>2</xdr:row>
      <xdr:rowOff>114300</xdr:rowOff>
    </xdr:to>
    <xdr:pic>
      <xdr:nvPicPr>
        <xdr:cNvPr id="8" name="7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14300"/>
          <a:ext cx="1371600" cy="4000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twoCellAnchor editAs="oneCell">
    <xdr:from>
      <xdr:col>0</xdr:col>
      <xdr:colOff>180975</xdr:colOff>
      <xdr:row>0</xdr:row>
      <xdr:rowOff>85725</xdr:rowOff>
    </xdr:from>
    <xdr:to>
      <xdr:col>1</xdr:col>
      <xdr:colOff>657225</xdr:colOff>
      <xdr:row>2</xdr:row>
      <xdr:rowOff>85725</xdr:rowOff>
    </xdr:to>
    <xdr:pic>
      <xdr:nvPicPr>
        <xdr:cNvPr id="8" name="7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85725"/>
          <a:ext cx="1371600" cy="4000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0</xdr:col>
      <xdr:colOff>196851</xdr:colOff>
      <xdr:row>57</xdr:row>
      <xdr:rowOff>41426</xdr:rowOff>
    </xdr:from>
    <xdr:ext cx="1365249" cy="555417"/>
    <xdr:pic>
      <xdr:nvPicPr>
        <xdr:cNvPr id="9"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6729226"/>
          <a:ext cx="1365249" cy="555417"/>
        </a:xfrm>
        <a:prstGeom prst="rect">
          <a:avLst/>
        </a:prstGeom>
      </xdr:spPr>
    </xdr:pic>
    <xdr:clientData/>
  </xdr:oneCellAnchor>
  <xdr:twoCellAnchor editAs="oneCell">
    <xdr:from>
      <xdr:col>0</xdr:col>
      <xdr:colOff>76200</xdr:colOff>
      <xdr:row>0</xdr:row>
      <xdr:rowOff>38100</xdr:rowOff>
    </xdr:from>
    <xdr:to>
      <xdr:col>1</xdr:col>
      <xdr:colOff>552450</xdr:colOff>
      <xdr:row>2</xdr:row>
      <xdr:rowOff>38100</xdr:rowOff>
    </xdr:to>
    <xdr:pic>
      <xdr:nvPicPr>
        <xdr:cNvPr id="10" name="9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371600" cy="4000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5604026"/>
          <a:ext cx="1365249" cy="555417"/>
        </a:xfrm>
        <a:prstGeom prst="rect">
          <a:avLst/>
        </a:prstGeom>
      </xdr:spPr>
    </xdr:pic>
    <xdr:clientData/>
  </xdr:oneCellAnchor>
  <xdr:oneCellAnchor>
    <xdr:from>
      <xdr:col>0</xdr:col>
      <xdr:colOff>196851</xdr:colOff>
      <xdr:row>38</xdr:row>
      <xdr:rowOff>41426</xdr:rowOff>
    </xdr:from>
    <xdr:ext cx="1365249" cy="555417"/>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1166626"/>
          <a:ext cx="1365249" cy="555417"/>
        </a:xfrm>
        <a:prstGeom prst="rect">
          <a:avLst/>
        </a:prstGeom>
      </xdr:spPr>
    </xdr:pic>
    <xdr:clientData/>
  </xdr:oneCellAnchor>
  <xdr:oneCellAnchor>
    <xdr:from>
      <xdr:col>0</xdr:col>
      <xdr:colOff>196851</xdr:colOff>
      <xdr:row>57</xdr:row>
      <xdr:rowOff>41426</xdr:rowOff>
    </xdr:from>
    <xdr:ext cx="1365249" cy="555417"/>
    <xdr:pic>
      <xdr:nvPicPr>
        <xdr:cNvPr id="8"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6737501"/>
          <a:ext cx="1365249" cy="555417"/>
        </a:xfrm>
        <a:prstGeom prst="rect">
          <a:avLst/>
        </a:prstGeom>
      </xdr:spPr>
    </xdr:pic>
    <xdr:clientData/>
  </xdr:oneCellAnchor>
  <xdr:twoCellAnchor editAs="oneCell">
    <xdr:from>
      <xdr:col>0</xdr:col>
      <xdr:colOff>228600</xdr:colOff>
      <xdr:row>0</xdr:row>
      <xdr:rowOff>142875</xdr:rowOff>
    </xdr:from>
    <xdr:to>
      <xdr:col>1</xdr:col>
      <xdr:colOff>704850</xdr:colOff>
      <xdr:row>2</xdr:row>
      <xdr:rowOff>142875</xdr:rowOff>
    </xdr:to>
    <xdr:pic>
      <xdr:nvPicPr>
        <xdr:cNvPr id="9" name="8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42875"/>
          <a:ext cx="1371600" cy="4000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7</xdr:col>
      <xdr:colOff>411480</xdr:colOff>
      <xdr:row>8</xdr:row>
      <xdr:rowOff>1044</xdr:rowOff>
    </xdr:from>
    <xdr:ext cx="184731" cy="264560"/>
    <xdr:sp macro="" textlink="">
      <xdr:nvSpPr>
        <xdr:cNvPr id="2" name="1 CuadroTexto">
          <a:extLst>
            <a:ext uri="{FF2B5EF4-FFF2-40B4-BE49-F238E27FC236}">
              <a16:creationId xmlns:a16="http://schemas.microsoft.com/office/drawing/2014/main" xmlns="" id="{00000000-0008-0000-0B00-000002000000}"/>
            </a:ext>
          </a:extLst>
        </xdr:cNvPr>
        <xdr:cNvSpPr txBox="1"/>
      </xdr:nvSpPr>
      <xdr:spPr>
        <a:xfrm>
          <a:off x="970788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 name="1 CuadroTexto">
          <a:extLst>
            <a:ext uri="{FF2B5EF4-FFF2-40B4-BE49-F238E27FC236}">
              <a16:creationId xmlns:a16="http://schemas.microsoft.com/office/drawing/2014/main" xmlns="" id="{00000000-0008-0000-0B00-000003000000}"/>
            </a:ext>
          </a:extLst>
        </xdr:cNvPr>
        <xdr:cNvSpPr txBox="1"/>
      </xdr:nvSpPr>
      <xdr:spPr>
        <a:xfrm>
          <a:off x="970788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 name="3 CuadroTexto">
          <a:extLst>
            <a:ext uri="{FF2B5EF4-FFF2-40B4-BE49-F238E27FC236}">
              <a16:creationId xmlns:a16="http://schemas.microsoft.com/office/drawing/2014/main" xmlns="" id="{00000000-0008-0000-0B00-000004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 name="1 CuadroTexto">
          <a:extLst>
            <a:ext uri="{FF2B5EF4-FFF2-40B4-BE49-F238E27FC236}">
              <a16:creationId xmlns:a16="http://schemas.microsoft.com/office/drawing/2014/main" xmlns="" id="{00000000-0008-0000-0B00-000005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6" name="7 CuadroTexto">
          <a:extLst>
            <a:ext uri="{FF2B5EF4-FFF2-40B4-BE49-F238E27FC236}">
              <a16:creationId xmlns:a16="http://schemas.microsoft.com/office/drawing/2014/main" xmlns="" id="{00000000-0008-0000-0B00-000008000000}"/>
            </a:ext>
          </a:extLst>
        </xdr:cNvPr>
        <xdr:cNvSpPr txBox="1"/>
      </xdr:nvSpPr>
      <xdr:spPr>
        <a:xfrm>
          <a:off x="970788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 name="1 CuadroTexto">
          <a:extLst>
            <a:ext uri="{FF2B5EF4-FFF2-40B4-BE49-F238E27FC236}">
              <a16:creationId xmlns:a16="http://schemas.microsoft.com/office/drawing/2014/main" xmlns="" id="{00000000-0008-0000-0B00-000009000000}"/>
            </a:ext>
          </a:extLst>
        </xdr:cNvPr>
        <xdr:cNvSpPr txBox="1"/>
      </xdr:nvSpPr>
      <xdr:spPr>
        <a:xfrm>
          <a:off x="970788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8" name="9 CuadroTexto">
          <a:extLst>
            <a:ext uri="{FF2B5EF4-FFF2-40B4-BE49-F238E27FC236}">
              <a16:creationId xmlns:a16="http://schemas.microsoft.com/office/drawing/2014/main" xmlns="" id="{00000000-0008-0000-0B00-00000A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9" name="1 CuadroTexto">
          <a:extLst>
            <a:ext uri="{FF2B5EF4-FFF2-40B4-BE49-F238E27FC236}">
              <a16:creationId xmlns:a16="http://schemas.microsoft.com/office/drawing/2014/main" xmlns="" id="{00000000-0008-0000-0B00-00000B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0" name="11 CuadroTexto">
          <a:extLst>
            <a:ext uri="{FF2B5EF4-FFF2-40B4-BE49-F238E27FC236}">
              <a16:creationId xmlns:a16="http://schemas.microsoft.com/office/drawing/2014/main" xmlns="" id="{00000000-0008-0000-0B00-00000C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1" name="1 CuadroTexto">
          <a:extLst>
            <a:ext uri="{FF2B5EF4-FFF2-40B4-BE49-F238E27FC236}">
              <a16:creationId xmlns:a16="http://schemas.microsoft.com/office/drawing/2014/main" xmlns="" id="{00000000-0008-0000-0B00-00000D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2" name="13 CuadroTexto">
          <a:extLst>
            <a:ext uri="{FF2B5EF4-FFF2-40B4-BE49-F238E27FC236}">
              <a16:creationId xmlns:a16="http://schemas.microsoft.com/office/drawing/2014/main" xmlns="" id="{00000000-0008-0000-0B00-00000E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3" name="1 CuadroTexto">
          <a:extLst>
            <a:ext uri="{FF2B5EF4-FFF2-40B4-BE49-F238E27FC236}">
              <a16:creationId xmlns:a16="http://schemas.microsoft.com/office/drawing/2014/main" xmlns="" id="{00000000-0008-0000-0B00-00000F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4" name="15 CuadroTexto">
          <a:extLst>
            <a:ext uri="{FF2B5EF4-FFF2-40B4-BE49-F238E27FC236}">
              <a16:creationId xmlns:a16="http://schemas.microsoft.com/office/drawing/2014/main" xmlns="" id="{00000000-0008-0000-0B00-000010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5" name="1 CuadroTexto">
          <a:extLst>
            <a:ext uri="{FF2B5EF4-FFF2-40B4-BE49-F238E27FC236}">
              <a16:creationId xmlns:a16="http://schemas.microsoft.com/office/drawing/2014/main" xmlns="" id="{00000000-0008-0000-0B00-000011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6" name="17 CuadroTexto">
          <a:extLst>
            <a:ext uri="{FF2B5EF4-FFF2-40B4-BE49-F238E27FC236}">
              <a16:creationId xmlns:a16="http://schemas.microsoft.com/office/drawing/2014/main" xmlns="" id="{00000000-0008-0000-0B00-000012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7" name="1 CuadroTexto">
          <a:extLst>
            <a:ext uri="{FF2B5EF4-FFF2-40B4-BE49-F238E27FC236}">
              <a16:creationId xmlns:a16="http://schemas.microsoft.com/office/drawing/2014/main" xmlns="" id="{00000000-0008-0000-0B00-000013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8" name="19 CuadroTexto">
          <a:extLst>
            <a:ext uri="{FF2B5EF4-FFF2-40B4-BE49-F238E27FC236}">
              <a16:creationId xmlns:a16="http://schemas.microsoft.com/office/drawing/2014/main" xmlns="" id="{00000000-0008-0000-0B00-000014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9" name="1 CuadroTexto">
          <a:extLst>
            <a:ext uri="{FF2B5EF4-FFF2-40B4-BE49-F238E27FC236}">
              <a16:creationId xmlns:a16="http://schemas.microsoft.com/office/drawing/2014/main" xmlns="" id="{00000000-0008-0000-0B00-000015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0" name="21 CuadroTexto">
          <a:extLst>
            <a:ext uri="{FF2B5EF4-FFF2-40B4-BE49-F238E27FC236}">
              <a16:creationId xmlns:a16="http://schemas.microsoft.com/office/drawing/2014/main" xmlns="" id="{00000000-0008-0000-0B00-000016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1" name="1 CuadroTexto">
          <a:extLst>
            <a:ext uri="{FF2B5EF4-FFF2-40B4-BE49-F238E27FC236}">
              <a16:creationId xmlns:a16="http://schemas.microsoft.com/office/drawing/2014/main" xmlns="" id="{00000000-0008-0000-0B00-000017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2" name="23 CuadroTexto">
          <a:extLst>
            <a:ext uri="{FF2B5EF4-FFF2-40B4-BE49-F238E27FC236}">
              <a16:creationId xmlns:a16="http://schemas.microsoft.com/office/drawing/2014/main" xmlns="" id="{00000000-0008-0000-0B00-000018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3" name="1 CuadroTexto">
          <a:extLst>
            <a:ext uri="{FF2B5EF4-FFF2-40B4-BE49-F238E27FC236}">
              <a16:creationId xmlns:a16="http://schemas.microsoft.com/office/drawing/2014/main" xmlns="" id="{00000000-0008-0000-0B00-000019000000}"/>
            </a:ext>
          </a:extLst>
        </xdr:cNvPr>
        <xdr:cNvSpPr txBox="1"/>
      </xdr:nvSpPr>
      <xdr:spPr>
        <a:xfrm>
          <a:off x="970788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4" name="25 CuadroTexto">
          <a:extLst>
            <a:ext uri="{FF2B5EF4-FFF2-40B4-BE49-F238E27FC236}">
              <a16:creationId xmlns:a16="http://schemas.microsoft.com/office/drawing/2014/main" xmlns="" id="{00000000-0008-0000-0B00-00001A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5" name="1 CuadroTexto">
          <a:extLst>
            <a:ext uri="{FF2B5EF4-FFF2-40B4-BE49-F238E27FC236}">
              <a16:creationId xmlns:a16="http://schemas.microsoft.com/office/drawing/2014/main" xmlns="" id="{00000000-0008-0000-0B00-00001B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6" name="27 CuadroTexto">
          <a:extLst>
            <a:ext uri="{FF2B5EF4-FFF2-40B4-BE49-F238E27FC236}">
              <a16:creationId xmlns:a16="http://schemas.microsoft.com/office/drawing/2014/main" xmlns="" id="{00000000-0008-0000-0B00-00001C000000}"/>
            </a:ext>
          </a:extLst>
        </xdr:cNvPr>
        <xdr:cNvSpPr txBox="1"/>
      </xdr:nvSpPr>
      <xdr:spPr>
        <a:xfrm>
          <a:off x="970788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7" name="1 CuadroTexto">
          <a:extLst>
            <a:ext uri="{FF2B5EF4-FFF2-40B4-BE49-F238E27FC236}">
              <a16:creationId xmlns:a16="http://schemas.microsoft.com/office/drawing/2014/main" xmlns="" id="{00000000-0008-0000-0B00-00001D000000}"/>
            </a:ext>
          </a:extLst>
        </xdr:cNvPr>
        <xdr:cNvSpPr txBox="1"/>
      </xdr:nvSpPr>
      <xdr:spPr>
        <a:xfrm>
          <a:off x="970788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8" name="29 CuadroTexto">
          <a:extLst>
            <a:ext uri="{FF2B5EF4-FFF2-40B4-BE49-F238E27FC236}">
              <a16:creationId xmlns:a16="http://schemas.microsoft.com/office/drawing/2014/main" xmlns="" id="{00000000-0008-0000-0B00-00001E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9" name="1 CuadroTexto">
          <a:extLst>
            <a:ext uri="{FF2B5EF4-FFF2-40B4-BE49-F238E27FC236}">
              <a16:creationId xmlns:a16="http://schemas.microsoft.com/office/drawing/2014/main" xmlns="" id="{00000000-0008-0000-0B00-00001F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30" name="31 CuadroTexto">
          <a:extLst>
            <a:ext uri="{FF2B5EF4-FFF2-40B4-BE49-F238E27FC236}">
              <a16:creationId xmlns:a16="http://schemas.microsoft.com/office/drawing/2014/main" xmlns="" id="{00000000-0008-0000-0B00-000020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31" name="1 CuadroTexto">
          <a:extLst>
            <a:ext uri="{FF2B5EF4-FFF2-40B4-BE49-F238E27FC236}">
              <a16:creationId xmlns:a16="http://schemas.microsoft.com/office/drawing/2014/main" xmlns="" id="{00000000-0008-0000-0B00-000021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32" name="33 CuadroTexto">
          <a:extLst>
            <a:ext uri="{FF2B5EF4-FFF2-40B4-BE49-F238E27FC236}">
              <a16:creationId xmlns:a16="http://schemas.microsoft.com/office/drawing/2014/main" xmlns="" id="{00000000-0008-0000-0B00-000022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33" name="1 CuadroTexto">
          <a:extLst>
            <a:ext uri="{FF2B5EF4-FFF2-40B4-BE49-F238E27FC236}">
              <a16:creationId xmlns:a16="http://schemas.microsoft.com/office/drawing/2014/main" xmlns="" id="{00000000-0008-0000-0B00-000023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34" name="35 CuadroTexto">
          <a:extLst>
            <a:ext uri="{FF2B5EF4-FFF2-40B4-BE49-F238E27FC236}">
              <a16:creationId xmlns:a16="http://schemas.microsoft.com/office/drawing/2014/main" xmlns="" id="{00000000-0008-0000-0B00-000024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35" name="1 CuadroTexto">
          <a:extLst>
            <a:ext uri="{FF2B5EF4-FFF2-40B4-BE49-F238E27FC236}">
              <a16:creationId xmlns:a16="http://schemas.microsoft.com/office/drawing/2014/main" xmlns="" id="{00000000-0008-0000-0B00-000025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36" name="37 CuadroTexto">
          <a:extLst>
            <a:ext uri="{FF2B5EF4-FFF2-40B4-BE49-F238E27FC236}">
              <a16:creationId xmlns:a16="http://schemas.microsoft.com/office/drawing/2014/main" xmlns="" id="{00000000-0008-0000-0B00-000026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37" name="1 CuadroTexto">
          <a:extLst>
            <a:ext uri="{FF2B5EF4-FFF2-40B4-BE49-F238E27FC236}">
              <a16:creationId xmlns:a16="http://schemas.microsoft.com/office/drawing/2014/main" xmlns="" id="{00000000-0008-0000-0B00-000027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38" name="39 CuadroTexto">
          <a:extLst>
            <a:ext uri="{FF2B5EF4-FFF2-40B4-BE49-F238E27FC236}">
              <a16:creationId xmlns:a16="http://schemas.microsoft.com/office/drawing/2014/main" xmlns="" id="{00000000-0008-0000-0B00-000028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39" name="1 CuadroTexto">
          <a:extLst>
            <a:ext uri="{FF2B5EF4-FFF2-40B4-BE49-F238E27FC236}">
              <a16:creationId xmlns:a16="http://schemas.microsoft.com/office/drawing/2014/main" xmlns="" id="{00000000-0008-0000-0B00-000029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0" name="41 CuadroTexto">
          <a:extLst>
            <a:ext uri="{FF2B5EF4-FFF2-40B4-BE49-F238E27FC236}">
              <a16:creationId xmlns:a16="http://schemas.microsoft.com/office/drawing/2014/main" xmlns="" id="{00000000-0008-0000-0B00-00002A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1" name="1 CuadroTexto">
          <a:extLst>
            <a:ext uri="{FF2B5EF4-FFF2-40B4-BE49-F238E27FC236}">
              <a16:creationId xmlns:a16="http://schemas.microsoft.com/office/drawing/2014/main" xmlns="" id="{00000000-0008-0000-0B00-00002B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2" name="43 CuadroTexto">
          <a:extLst>
            <a:ext uri="{FF2B5EF4-FFF2-40B4-BE49-F238E27FC236}">
              <a16:creationId xmlns:a16="http://schemas.microsoft.com/office/drawing/2014/main" xmlns="" id="{00000000-0008-0000-0B00-00002C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3" name="1 CuadroTexto">
          <a:extLst>
            <a:ext uri="{FF2B5EF4-FFF2-40B4-BE49-F238E27FC236}">
              <a16:creationId xmlns:a16="http://schemas.microsoft.com/office/drawing/2014/main" xmlns="" id="{00000000-0008-0000-0B00-00002D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4" name="45 CuadroTexto">
          <a:extLst>
            <a:ext uri="{FF2B5EF4-FFF2-40B4-BE49-F238E27FC236}">
              <a16:creationId xmlns:a16="http://schemas.microsoft.com/office/drawing/2014/main" xmlns="" id="{00000000-0008-0000-0B00-00002E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5" name="1 CuadroTexto">
          <a:extLst>
            <a:ext uri="{FF2B5EF4-FFF2-40B4-BE49-F238E27FC236}">
              <a16:creationId xmlns:a16="http://schemas.microsoft.com/office/drawing/2014/main" xmlns="" id="{00000000-0008-0000-0B00-00002F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6" name="47 CuadroTexto">
          <a:extLst>
            <a:ext uri="{FF2B5EF4-FFF2-40B4-BE49-F238E27FC236}">
              <a16:creationId xmlns:a16="http://schemas.microsoft.com/office/drawing/2014/main" xmlns="" id="{00000000-0008-0000-0B00-000030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7" name="1 CuadroTexto">
          <a:extLst>
            <a:ext uri="{FF2B5EF4-FFF2-40B4-BE49-F238E27FC236}">
              <a16:creationId xmlns:a16="http://schemas.microsoft.com/office/drawing/2014/main" xmlns="" id="{00000000-0008-0000-0B00-000031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8" name="49 CuadroTexto">
          <a:extLst>
            <a:ext uri="{FF2B5EF4-FFF2-40B4-BE49-F238E27FC236}">
              <a16:creationId xmlns:a16="http://schemas.microsoft.com/office/drawing/2014/main" xmlns="" id="{00000000-0008-0000-0B00-000032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9" name="1 CuadroTexto">
          <a:extLst>
            <a:ext uri="{FF2B5EF4-FFF2-40B4-BE49-F238E27FC236}">
              <a16:creationId xmlns:a16="http://schemas.microsoft.com/office/drawing/2014/main" xmlns="" id="{00000000-0008-0000-0B00-000033000000}"/>
            </a:ext>
          </a:extLst>
        </xdr:cNvPr>
        <xdr:cNvSpPr txBox="1"/>
      </xdr:nvSpPr>
      <xdr:spPr>
        <a:xfrm>
          <a:off x="970788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50" name="51 CuadroTexto">
          <a:extLst>
            <a:ext uri="{FF2B5EF4-FFF2-40B4-BE49-F238E27FC236}">
              <a16:creationId xmlns:a16="http://schemas.microsoft.com/office/drawing/2014/main" xmlns="" id="{00000000-0008-0000-0B00-000034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51" name="1 CuadroTexto">
          <a:extLst>
            <a:ext uri="{FF2B5EF4-FFF2-40B4-BE49-F238E27FC236}">
              <a16:creationId xmlns:a16="http://schemas.microsoft.com/office/drawing/2014/main" xmlns="" id="{00000000-0008-0000-0B00-000035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2" name="53 CuadroTexto">
          <a:extLst>
            <a:ext uri="{FF2B5EF4-FFF2-40B4-BE49-F238E27FC236}">
              <a16:creationId xmlns:a16="http://schemas.microsoft.com/office/drawing/2014/main" xmlns="" id="{00000000-0008-0000-0B00-000036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3" name="1 CuadroTexto">
          <a:extLst>
            <a:ext uri="{FF2B5EF4-FFF2-40B4-BE49-F238E27FC236}">
              <a16:creationId xmlns:a16="http://schemas.microsoft.com/office/drawing/2014/main" xmlns="" id="{00000000-0008-0000-0B00-000037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4" name="55 CuadroTexto">
          <a:extLst>
            <a:ext uri="{FF2B5EF4-FFF2-40B4-BE49-F238E27FC236}">
              <a16:creationId xmlns:a16="http://schemas.microsoft.com/office/drawing/2014/main" xmlns="" id="{00000000-0008-0000-0B00-000038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5" name="1 CuadroTexto">
          <a:extLst>
            <a:ext uri="{FF2B5EF4-FFF2-40B4-BE49-F238E27FC236}">
              <a16:creationId xmlns:a16="http://schemas.microsoft.com/office/drawing/2014/main" xmlns="" id="{00000000-0008-0000-0B00-000039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6" name="57 CuadroTexto">
          <a:extLst>
            <a:ext uri="{FF2B5EF4-FFF2-40B4-BE49-F238E27FC236}">
              <a16:creationId xmlns:a16="http://schemas.microsoft.com/office/drawing/2014/main" xmlns="" id="{00000000-0008-0000-0B00-00003A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7" name="1 CuadroTexto">
          <a:extLst>
            <a:ext uri="{FF2B5EF4-FFF2-40B4-BE49-F238E27FC236}">
              <a16:creationId xmlns:a16="http://schemas.microsoft.com/office/drawing/2014/main" xmlns="" id="{00000000-0008-0000-0B00-00003B000000}"/>
            </a:ext>
          </a:extLst>
        </xdr:cNvPr>
        <xdr:cNvSpPr txBox="1"/>
      </xdr:nvSpPr>
      <xdr:spPr>
        <a:xfrm>
          <a:off x="970788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8" name="59 CuadroTexto">
          <a:extLst>
            <a:ext uri="{FF2B5EF4-FFF2-40B4-BE49-F238E27FC236}">
              <a16:creationId xmlns:a16="http://schemas.microsoft.com/office/drawing/2014/main" xmlns="" id="{00000000-0008-0000-0B00-00003C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9" name="1 CuadroTexto">
          <a:extLst>
            <a:ext uri="{FF2B5EF4-FFF2-40B4-BE49-F238E27FC236}">
              <a16:creationId xmlns:a16="http://schemas.microsoft.com/office/drawing/2014/main" xmlns="" id="{00000000-0008-0000-0B00-00003D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402167</xdr:colOff>
      <xdr:row>0</xdr:row>
      <xdr:rowOff>201083</xdr:rowOff>
    </xdr:from>
    <xdr:to>
      <xdr:col>1</xdr:col>
      <xdr:colOff>1375833</xdr:colOff>
      <xdr:row>2</xdr:row>
      <xdr:rowOff>52916</xdr:rowOff>
    </xdr:to>
    <xdr:pic>
      <xdr:nvPicPr>
        <xdr:cNvPr id="61" name="60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167" y="201083"/>
          <a:ext cx="1735666" cy="12065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476250</xdr:colOff>
      <xdr:row>2</xdr:row>
      <xdr:rowOff>76200</xdr:rowOff>
    </xdr:to>
    <xdr:pic>
      <xdr:nvPicPr>
        <xdr:cNvPr id="8" name="7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1371600" cy="400050"/>
        </a:xfrm>
        <a:prstGeom prst="rect">
          <a:avLst/>
        </a:prstGeom>
        <a:noFill/>
        <a:ln>
          <a:noFill/>
        </a:ln>
      </xdr:spPr>
    </xdr:pic>
    <xdr:clientData/>
  </xdr:twoCellAnchor>
  <xdr:twoCellAnchor editAs="oneCell">
    <xdr:from>
      <xdr:col>0</xdr:col>
      <xdr:colOff>142875</xdr:colOff>
      <xdr:row>19</xdr:row>
      <xdr:rowOff>28575</xdr:rowOff>
    </xdr:from>
    <xdr:to>
      <xdr:col>1</xdr:col>
      <xdr:colOff>619125</xdr:colOff>
      <xdr:row>21</xdr:row>
      <xdr:rowOff>28575</xdr:rowOff>
    </xdr:to>
    <xdr:pic>
      <xdr:nvPicPr>
        <xdr:cNvPr id="9" name="8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305550"/>
          <a:ext cx="1371600" cy="400050"/>
        </a:xfrm>
        <a:prstGeom prst="rect">
          <a:avLst/>
        </a:prstGeom>
        <a:noFill/>
        <a:ln>
          <a:noFill/>
        </a:ln>
      </xdr:spPr>
    </xdr:pic>
    <xdr:clientData/>
  </xdr:twoCellAnchor>
  <xdr:twoCellAnchor editAs="oneCell">
    <xdr:from>
      <xdr:col>0</xdr:col>
      <xdr:colOff>104775</xdr:colOff>
      <xdr:row>38</xdr:row>
      <xdr:rowOff>19050</xdr:rowOff>
    </xdr:from>
    <xdr:to>
      <xdr:col>1</xdr:col>
      <xdr:colOff>581025</xdr:colOff>
      <xdr:row>40</xdr:row>
      <xdr:rowOff>19050</xdr:rowOff>
    </xdr:to>
    <xdr:pic>
      <xdr:nvPicPr>
        <xdr:cNvPr id="10" name="9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3744575"/>
          <a:ext cx="1371600" cy="4000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8947301"/>
          <a:ext cx="1365249" cy="555417"/>
        </a:xfrm>
        <a:prstGeom prst="rect">
          <a:avLst/>
        </a:prstGeom>
      </xdr:spPr>
    </xdr:pic>
    <xdr:clientData/>
  </xdr:oneCellAnchor>
  <xdr:oneCellAnchor>
    <xdr:from>
      <xdr:col>0</xdr:col>
      <xdr:colOff>196851</xdr:colOff>
      <xdr:row>38</xdr:row>
      <xdr:rowOff>41426</xdr:rowOff>
    </xdr:from>
    <xdr:ext cx="1365249" cy="555417"/>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18338951"/>
          <a:ext cx="1365249" cy="555417"/>
        </a:xfrm>
        <a:prstGeom prst="rect">
          <a:avLst/>
        </a:prstGeom>
      </xdr:spPr>
    </xdr:pic>
    <xdr:clientData/>
  </xdr:oneCellAnchor>
  <xdr:oneCellAnchor>
    <xdr:from>
      <xdr:col>11</xdr:col>
      <xdr:colOff>196852</xdr:colOff>
      <xdr:row>23</xdr:row>
      <xdr:rowOff>41426</xdr:rowOff>
    </xdr:from>
    <xdr:ext cx="1031874" cy="920599"/>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0027" y="9728351"/>
          <a:ext cx="1031874" cy="920599"/>
        </a:xfrm>
        <a:prstGeom prst="rect">
          <a:avLst/>
        </a:prstGeom>
      </xdr:spPr>
    </xdr:pic>
    <xdr:clientData/>
  </xdr:oneCellAnchor>
  <xdr:twoCellAnchor editAs="oneCell">
    <xdr:from>
      <xdr:col>0</xdr:col>
      <xdr:colOff>0</xdr:colOff>
      <xdr:row>0</xdr:row>
      <xdr:rowOff>0</xdr:rowOff>
    </xdr:from>
    <xdr:to>
      <xdr:col>2</xdr:col>
      <xdr:colOff>31467</xdr:colOff>
      <xdr:row>2</xdr:row>
      <xdr:rowOff>66675</xdr:rowOff>
    </xdr:to>
    <xdr:pic>
      <xdr:nvPicPr>
        <xdr:cNvPr id="5" name="4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22167" cy="466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pi-fs01\43079638\Desktop\dmejia\2017\CALIDAD\COMUNICACIONES,%20riesg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pi-fs01\43079638\Desktop\dmejia\2018\CALIDAD%202018\MAPA%20DE%20RIESGOS%20DE%20PROCESOS%20PDVA%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3079638/Downloads/MAPA_%20DE_RIESGOS%202020_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E2" t="str">
            <v>Insignificante</v>
          </cell>
          <cell r="F2" t="str">
            <v>Rara vez</v>
          </cell>
          <cell r="G2" t="str">
            <v xml:space="preserve">1 = Zona de riesgo baja. Asumir el riesgo </v>
          </cell>
          <cell r="H2" t="str">
            <v xml:space="preserve">1 = Zona de riesgo baja. Asumir el riesgo </v>
          </cell>
          <cell r="I2" t="str">
            <v>1. Entre 0-50</v>
          </cell>
          <cell r="J2" t="str">
            <v>Preventivo</v>
          </cell>
          <cell r="K2" t="str">
            <v xml:space="preserve">1 = Zona de riesgo baja. Asumir el riesgo </v>
          </cell>
        </row>
        <row r="3">
          <cell r="E3" t="str">
            <v>Insignificante</v>
          </cell>
          <cell r="F3" t="str">
            <v>Improbable</v>
          </cell>
          <cell r="G3" t="str">
            <v>2 = Zona de riesgo baja. Asumir el riesgo</v>
          </cell>
          <cell r="H3" t="str">
            <v xml:space="preserve">1 = Zona de riesgo baja. Asumir el riesgo </v>
          </cell>
          <cell r="I3" t="str">
            <v>1. Entre 0-50</v>
          </cell>
          <cell r="J3" t="str">
            <v>Correctivo</v>
          </cell>
          <cell r="K3" t="str">
            <v xml:space="preserve">1 = Zona de riesgo baja. Asumir el riesgo </v>
          </cell>
        </row>
        <row r="4">
          <cell r="E4" t="str">
            <v>Insignificante</v>
          </cell>
          <cell r="F4" t="str">
            <v>Posible</v>
          </cell>
          <cell r="G4" t="str">
            <v>3 = Zona de riesgo baja. Asumir el riesgo</v>
          </cell>
          <cell r="H4" t="str">
            <v xml:space="preserve">1 = Zona de riesgo baja. Asumir el riesgo </v>
          </cell>
          <cell r="I4" t="str">
            <v>2. Entre 51-75</v>
          </cell>
          <cell r="J4" t="str">
            <v>Preventivo</v>
          </cell>
          <cell r="K4" t="str">
            <v xml:space="preserve">1 = Zona de riesgo baja. Asumir el riesgo </v>
          </cell>
        </row>
        <row r="5">
          <cell r="E5" t="str">
            <v>Insignificante</v>
          </cell>
          <cell r="F5" t="str">
            <v>Probable</v>
          </cell>
          <cell r="G5" t="str">
            <v>4 = Zona de riesgo moderada. Asumir el riesgo. Reducir el Riesgo.</v>
          </cell>
          <cell r="H5" t="str">
            <v xml:space="preserve">1 = Zona de riesgo baja. Asumir el riesgo </v>
          </cell>
          <cell r="I5" t="str">
            <v>2. Entre 51-75</v>
          </cell>
          <cell r="J5" t="str">
            <v>Correctivo</v>
          </cell>
          <cell r="K5" t="str">
            <v xml:space="preserve">1 = Zona de riesgo baja. Asumir el riesgo </v>
          </cell>
        </row>
        <row r="6">
          <cell r="E6" t="str">
            <v>Insignificante</v>
          </cell>
          <cell r="F6" t="str">
            <v>Casi seguro</v>
          </cell>
          <cell r="G6" t="str">
            <v>5 = Zona de riesgo alta. Reducir el riesgo. Evitar el riesgo compartir o transferir.</v>
          </cell>
          <cell r="H6" t="str">
            <v xml:space="preserve">1 = Zona de riesgo baja. Asumir el riesgo </v>
          </cell>
          <cell r="I6" t="str">
            <v>3. Entre 76-100</v>
          </cell>
          <cell r="J6" t="str">
            <v>Preventivo</v>
          </cell>
          <cell r="K6" t="str">
            <v xml:space="preserve">1 = Zona de riesgo baja. Asumir el riesgo </v>
          </cell>
        </row>
        <row r="7">
          <cell r="E7" t="str">
            <v>Menor</v>
          </cell>
          <cell r="F7" t="str">
            <v>Rara vez</v>
          </cell>
          <cell r="G7" t="str">
            <v>2 = Zona de riesgo baja. Asumir el riesgo</v>
          </cell>
          <cell r="H7" t="str">
            <v xml:space="preserve">1 = Zona de riesgo baja. Asumir el riesgo </v>
          </cell>
          <cell r="I7" t="str">
            <v>3. Entre 76-100</v>
          </cell>
          <cell r="J7" t="str">
            <v>Correctivo</v>
          </cell>
          <cell r="K7" t="str">
            <v xml:space="preserve">1 = Zona de riesgo baja. Asumir el riesgo </v>
          </cell>
        </row>
        <row r="8">
          <cell r="E8" t="str">
            <v>Menor</v>
          </cell>
          <cell r="F8" t="str">
            <v>Improbable</v>
          </cell>
          <cell r="G8" t="str">
            <v>4 = Zona de riesgo baja. Asumir el riesgo</v>
          </cell>
          <cell r="H8" t="str">
            <v>2 = Zona de riesgo baja. Asumir el riesgo</v>
          </cell>
          <cell r="I8" t="str">
            <v>1. Entre 0-50</v>
          </cell>
          <cell r="J8" t="str">
            <v>Preventivo</v>
          </cell>
          <cell r="K8" t="str">
            <v xml:space="preserve">1 = Zona de riesgo baja. Asumir el riesgo </v>
          </cell>
        </row>
        <row r="9">
          <cell r="E9" t="str">
            <v>Menor</v>
          </cell>
          <cell r="F9" t="str">
            <v>Posible</v>
          </cell>
          <cell r="G9" t="str">
            <v>6 = Zona de riesgo moderada. Asumir el riesgo. Reducir el Riesgo.</v>
          </cell>
          <cell r="H9" t="str">
            <v>2 = Zona de riesgo baja. Asumir el riesgo</v>
          </cell>
          <cell r="I9" t="str">
            <v>1. Entre 0-50</v>
          </cell>
          <cell r="J9" t="str">
            <v>Correctivo</v>
          </cell>
          <cell r="K9" t="str">
            <v>2 = Zona de riesgo baja. Asumir el riesgo</v>
          </cell>
        </row>
        <row r="10">
          <cell r="E10" t="str">
            <v>Menor</v>
          </cell>
          <cell r="F10" t="str">
            <v>Probable</v>
          </cell>
          <cell r="G10" t="str">
            <v>8 = Zona de riesgo alta. Reducir el riesgo. Evitar el riesgo compartir o transferir.</v>
          </cell>
          <cell r="H10" t="str">
            <v>2 = Zona de riesgo baja. Asumir el riesgo</v>
          </cell>
          <cell r="I10" t="str">
            <v>2. Entre 51-75</v>
          </cell>
          <cell r="J10" t="str">
            <v>Preventivo</v>
          </cell>
          <cell r="K10" t="str">
            <v>2 = Zona de riesgo baja. Asumir el riesgo</v>
          </cell>
        </row>
        <row r="11">
          <cell r="E11" t="str">
            <v>Menor</v>
          </cell>
          <cell r="F11" t="str">
            <v>Casi seguro</v>
          </cell>
          <cell r="G11" t="str">
            <v>10 = Zona de riesgo alta. Reducir el riesgo. Evitar el riesgo compartir o transferir.</v>
          </cell>
          <cell r="H11" t="str">
            <v>2 = Zona de riesgo baja. Asumir el riesgo</v>
          </cell>
          <cell r="I11" t="str">
            <v>2. Entre 51-75</v>
          </cell>
          <cell r="J11" t="str">
            <v>Correctivo</v>
          </cell>
          <cell r="K11" t="str">
            <v xml:space="preserve">1 = Zona de riesgo baja. Asumir el riesgo </v>
          </cell>
        </row>
        <row r="12">
          <cell r="E12" t="str">
            <v>Moderado</v>
          </cell>
          <cell r="F12" t="str">
            <v>Rara vez</v>
          </cell>
          <cell r="G12" t="str">
            <v>3 = Zona de riesgo moderada. Asumir el riesgo. Reducir el Riesgo.</v>
          </cell>
          <cell r="H12" t="str">
            <v>2 = Zona de riesgo baja. Asumir el riesgo</v>
          </cell>
          <cell r="I12" t="str">
            <v>3. Entre 76-100</v>
          </cell>
          <cell r="J12" t="str">
            <v>Preventivo</v>
          </cell>
          <cell r="K12" t="str">
            <v>2 = Zona de riesgo baja. Asumir el riesgo</v>
          </cell>
        </row>
        <row r="13">
          <cell r="E13" t="str">
            <v>Moderado</v>
          </cell>
          <cell r="F13" t="str">
            <v>Improbable</v>
          </cell>
          <cell r="G13" t="str">
            <v>6 = Zona de riesgo moderada. Asumir el riesgo. Reducir el Riesgo.</v>
          </cell>
          <cell r="H13" t="str">
            <v>2 = Zona de riesgo baja. Asumir el riesgo</v>
          </cell>
          <cell r="I13" t="str">
            <v>3. Entre 76-100</v>
          </cell>
          <cell r="J13" t="str">
            <v>Correctivo</v>
          </cell>
          <cell r="K13" t="str">
            <v xml:space="preserve">1 = Zona de riesgo baja. Asumir el riesgo </v>
          </cell>
        </row>
        <row r="14">
          <cell r="E14" t="str">
            <v>Moderado</v>
          </cell>
          <cell r="F14" t="str">
            <v>Posible</v>
          </cell>
          <cell r="G14" t="str">
            <v>9 = Zona de riesgo alta. Reducir el riesgo. Evitar el riesgo compartir o transferir.</v>
          </cell>
          <cell r="H14" t="str">
            <v>3 = Zona de riesgo baja. Asumir el riesgo</v>
          </cell>
          <cell r="I14" t="str">
            <v>1. Entre 0-50</v>
          </cell>
          <cell r="J14" t="str">
            <v>Preventivo</v>
          </cell>
          <cell r="K14" t="str">
            <v>2 = Zona de riesgo baja. Asumir el riesgo</v>
          </cell>
        </row>
        <row r="15">
          <cell r="E15" t="str">
            <v>Moderado</v>
          </cell>
          <cell r="F15" t="str">
            <v>Probable</v>
          </cell>
          <cell r="G15" t="str">
            <v>12 = Zona de riesgo alta. Reducir el riesgo. Evitar el riesgo compartir o transferir.</v>
          </cell>
          <cell r="H15" t="str">
            <v>3 = Zona de riesgo baja. Asumir el riesgo</v>
          </cell>
          <cell r="I15" t="str">
            <v>1. Entre 0-50</v>
          </cell>
          <cell r="J15" t="str">
            <v>Correctivo</v>
          </cell>
          <cell r="K15" t="str">
            <v>3 = Zona de riesgo baja. Asumir el riesgo</v>
          </cell>
        </row>
        <row r="16">
          <cell r="E16" t="str">
            <v>Moderado</v>
          </cell>
          <cell r="F16" t="str">
            <v>Casi seguro</v>
          </cell>
          <cell r="G16" t="str">
            <v>15 = Zona de riesgo extrema. Evitar el riesgo. Reducir el riesgo, Compartir o transferir.</v>
          </cell>
          <cell r="H16" t="str">
            <v>3 = Zona de riesgo baja. Asumir el riesgo</v>
          </cell>
          <cell r="I16" t="str">
            <v>2. Entre 51-75</v>
          </cell>
          <cell r="J16" t="str">
            <v>Preventivo</v>
          </cell>
          <cell r="K16" t="str">
            <v>3 = Zona de riesgo baja. Asumir el riesgo</v>
          </cell>
        </row>
        <row r="17">
          <cell r="E17" t="str">
            <v>Mayor</v>
          </cell>
          <cell r="F17" t="str">
            <v>Rara vez</v>
          </cell>
          <cell r="G17" t="str">
            <v>4 = Zona de riesgo alta. Reducir el riesgo. Evitar el riesgo compartir o transferir.</v>
          </cell>
          <cell r="H17" t="str">
            <v>3 = Zona de riesgo baja. Asumir el riesgo</v>
          </cell>
          <cell r="I17" t="str">
            <v>2. Entre 51-75</v>
          </cell>
          <cell r="J17" t="str">
            <v>Correctivo</v>
          </cell>
          <cell r="K17" t="str">
            <v>2 = Zona de riesgo baja. Asumir el riesgo</v>
          </cell>
        </row>
        <row r="18">
          <cell r="E18" t="str">
            <v>Mayor</v>
          </cell>
          <cell r="F18" t="str">
            <v>Improbable</v>
          </cell>
          <cell r="G18" t="str">
            <v>8 = Zona de riesgo alta. Reducir el riesgo. Evitar el riesgo compartir o transferir.</v>
          </cell>
          <cell r="H18" t="str">
            <v>3 = Zona de riesgo baja. Asumir el riesgo</v>
          </cell>
          <cell r="I18" t="str">
            <v>3. Entre 76-100</v>
          </cell>
          <cell r="J18" t="str">
            <v>Preventivo</v>
          </cell>
          <cell r="K18" t="str">
            <v>3 = Zona de riesgo baja. Asumir el riesgo</v>
          </cell>
        </row>
        <row r="19">
          <cell r="E19" t="str">
            <v>Mayor</v>
          </cell>
          <cell r="F19" t="str">
            <v>Posible</v>
          </cell>
          <cell r="G19" t="str">
            <v>12 = Zona de riesgo extrema. Evitar el riesgo. Reducir el riesgo, Compartir o transferir.</v>
          </cell>
          <cell r="H19" t="str">
            <v>3 = Zona de riesgo baja. Asumir el riesgo</v>
          </cell>
          <cell r="I19" t="str">
            <v>3. Entre 76-100</v>
          </cell>
          <cell r="J19" t="str">
            <v>Correctivo</v>
          </cell>
          <cell r="K19" t="str">
            <v xml:space="preserve">1 = Zona de riesgo baja. Asumir el riesgo </v>
          </cell>
        </row>
        <row r="20">
          <cell r="E20" t="str">
            <v>Mayor</v>
          </cell>
          <cell r="F20" t="str">
            <v>Probable</v>
          </cell>
          <cell r="G20" t="str">
            <v>16 = Zona de riesgo extrema. Evitar el riesgo. Reducir el riesgo, Compartir o transferir.</v>
          </cell>
          <cell r="H20" t="str">
            <v>4 = Zona de riesgo moderada. Asumir el riesgo. Reducir el Riesgo.</v>
          </cell>
          <cell r="I20" t="str">
            <v>1. Entre 0-50</v>
          </cell>
          <cell r="J20" t="str">
            <v>Preventivo</v>
          </cell>
          <cell r="K20" t="str">
            <v>3 = Zona de riesgo baja. Asumir el riesgo</v>
          </cell>
        </row>
        <row r="21">
          <cell r="E21" t="str">
            <v>Mayor</v>
          </cell>
          <cell r="F21" t="str">
            <v>Casi seguro</v>
          </cell>
          <cell r="G21" t="str">
            <v>20 = Zona de riesgo extrema. Evitar el riesgo. Reducir el riesgo, Compartir o transferir.</v>
          </cell>
          <cell r="H21" t="str">
            <v>4 = Zona de riesgo moderada. Asumir el riesgo. Reducir el Riesgo.</v>
          </cell>
          <cell r="I21" t="str">
            <v>1. Entre 0-50</v>
          </cell>
          <cell r="J21" t="str">
            <v>Correctivo</v>
          </cell>
          <cell r="K21" t="str">
            <v>4 = Zona de riesgo moderada. Asumir el riesgo. Reducir el Riesgo.</v>
          </cell>
        </row>
        <row r="22">
          <cell r="E22" t="str">
            <v>Catastrófico</v>
          </cell>
          <cell r="F22" t="str">
            <v>Rara vez</v>
          </cell>
          <cell r="G22" t="str">
            <v>5 = Zona de riesgo alta. Reducir el riesgo. Evitar el riesgo compartir o transferir.</v>
          </cell>
          <cell r="H22" t="str">
            <v>4 = Zona de riesgo moderada. Asumir el riesgo. Reducir el Riesgo.</v>
          </cell>
          <cell r="I22" t="str">
            <v>2. Entre 51-75</v>
          </cell>
          <cell r="J22" t="str">
            <v>Preventivo</v>
          </cell>
          <cell r="K22" t="str">
            <v>4 = Zona de riesgo moderada. Asumir el riesgo. Reducir el Riesgo.</v>
          </cell>
        </row>
        <row r="23">
          <cell r="E23" t="str">
            <v>Catastrófico</v>
          </cell>
          <cell r="F23" t="str">
            <v>Improbable</v>
          </cell>
          <cell r="G23" t="str">
            <v>10 = Zona de riesgo extrema. Evitar el riesgo. Reducir el riesgo, Compartir o transferir.</v>
          </cell>
          <cell r="H23" t="str">
            <v>4 = Zona de riesgo moderada. Asumir el riesgo. Reducir el Riesgo.</v>
          </cell>
          <cell r="I23" t="str">
            <v>2. Entre 51-75</v>
          </cell>
          <cell r="J23" t="str">
            <v>Correctivo</v>
          </cell>
          <cell r="K23" t="str">
            <v>3 = Zona de riesgo baja. Asumir el riesgo</v>
          </cell>
        </row>
        <row r="24">
          <cell r="E24" t="str">
            <v>Catastrófico</v>
          </cell>
          <cell r="F24" t="str">
            <v>Posible</v>
          </cell>
          <cell r="G24" t="str">
            <v>15 = Zona de riesgo extrema. Evitar el riesgo. Reducir el riesgo, Compartir o transferir.</v>
          </cell>
          <cell r="H24" t="str">
            <v>4 = Zona de riesgo moderada. Asumir el riesgo. Reducir el Riesgo.</v>
          </cell>
          <cell r="I24" t="str">
            <v>3. Entre 76-100</v>
          </cell>
          <cell r="J24" t="str">
            <v>Preventivo</v>
          </cell>
          <cell r="K24" t="str">
            <v>4 = Zona de riesgo moderada. Asumir el riesgo. Reducir el Riesgo.</v>
          </cell>
        </row>
        <row r="25">
          <cell r="E25" t="str">
            <v>Catastrófico</v>
          </cell>
          <cell r="F25" t="str">
            <v>Probable</v>
          </cell>
          <cell r="G25" t="str">
            <v>20 = Zona de riesgo extrema. Evitar el riesgo. Reducir el riesgo, Compartir o transferir.</v>
          </cell>
          <cell r="H25" t="str">
            <v>4 = Zona de riesgo moderada. Asumir el riesgo. Reducir el Riesgo.</v>
          </cell>
          <cell r="I25" t="str">
            <v>3. Entre 76-100</v>
          </cell>
          <cell r="J25" t="str">
            <v>Correctivo</v>
          </cell>
          <cell r="K25" t="str">
            <v>2 = Zona de riesgo baja. Asumir el riesgo</v>
          </cell>
        </row>
        <row r="26">
          <cell r="E26" t="str">
            <v>Catastrófico</v>
          </cell>
          <cell r="F26" t="str">
            <v>Casi seguro</v>
          </cell>
          <cell r="G26" t="str">
            <v>25 = Zona de riesgo extrema. Evitar el riesgo. Reducir el riesgo, Compartir o transferir.</v>
          </cell>
          <cell r="H26" t="str">
            <v>5 = Zona de riesgo alta. Reducir el riesgo. Evitar el riesgo compartir o transferir.</v>
          </cell>
          <cell r="I26" t="str">
            <v>1. Entre 0-50</v>
          </cell>
          <cell r="J26" t="str">
            <v>Preventivo</v>
          </cell>
          <cell r="K26" t="str">
            <v>4 = Zona de riesgo moderada. Asumir el riesgo. Reducir el Riesgo.</v>
          </cell>
        </row>
        <row r="27">
          <cell r="H27" t="str">
            <v>5 = Zona de riesgo alta. Reducir el riesgo. Evitar el riesgo compartir o transferir.</v>
          </cell>
          <cell r="I27" t="str">
            <v>1. Entre 0-50</v>
          </cell>
          <cell r="J27" t="str">
            <v>Correctivo</v>
          </cell>
          <cell r="K27" t="str">
            <v>5 = Zona de riesgo alta. Reducir el riesgo. Evitar el riesgo compartir o transferir.</v>
          </cell>
        </row>
        <row r="28">
          <cell r="H28" t="str">
            <v>5 = Zona de riesgo alta. Reducir el riesgo. Evitar el riesgo compartir o transferir.</v>
          </cell>
          <cell r="I28" t="str">
            <v>2. Entre 51-75</v>
          </cell>
          <cell r="J28" t="str">
            <v>Preventivo</v>
          </cell>
          <cell r="K28" t="str">
            <v>5 = Zona de riesgo alta. Reducir el riesgo. Evitar el riesgo compartir o transferir.</v>
          </cell>
        </row>
        <row r="29">
          <cell r="H29" t="str">
            <v>5 = Zona de riesgo alta. Reducir el riesgo. Evitar el riesgo compartir o transferir.</v>
          </cell>
          <cell r="I29" t="str">
            <v>2. Entre 51-75</v>
          </cell>
          <cell r="J29" t="str">
            <v>Correctivo</v>
          </cell>
          <cell r="K29" t="str">
            <v>4 = Zona de riesgo moderada. Asumir el riesgo. Reducir el Riesgo.</v>
          </cell>
        </row>
        <row r="30">
          <cell r="H30" t="str">
            <v>5 = Zona de riesgo alta. Reducir el riesgo. Evitar el riesgo compartir o transferir.</v>
          </cell>
          <cell r="I30" t="str">
            <v>3. Entre 76-100</v>
          </cell>
          <cell r="J30" t="str">
            <v>Preventivo</v>
          </cell>
          <cell r="K30" t="str">
            <v>5 = Zona de riesgo alta. Reducir el riesgo. Evitar el riesgo compartir o transferir.</v>
          </cell>
        </row>
        <row r="31">
          <cell r="H31" t="str">
            <v>5 = Zona de riesgo alta. Reducir el riesgo. Evitar el riesgo compartir o transferir.</v>
          </cell>
          <cell r="I31" t="str">
            <v>3. Entre 76-100</v>
          </cell>
          <cell r="J31" t="str">
            <v>Correctivo</v>
          </cell>
          <cell r="K31" t="str">
            <v>3 = Zona de riesgo baja. Asumir el riesgo</v>
          </cell>
        </row>
        <row r="32">
          <cell r="H32" t="str">
            <v>2 = Zona de riesgo baja. Asumir el riesgo</v>
          </cell>
          <cell r="I32" t="str">
            <v>1. Entre 0-50</v>
          </cell>
          <cell r="J32" t="str">
            <v>Preventivo</v>
          </cell>
          <cell r="K32" t="str">
            <v>5 = Zona de riesgo alta. Reducir el riesgo. Evitar el riesgo compartir o transferir.</v>
          </cell>
        </row>
        <row r="33">
          <cell r="H33" t="str">
            <v>2 = Zona de riesgo baja. Asumir el riesgo</v>
          </cell>
          <cell r="I33" t="str">
            <v>1. Entre 0-50</v>
          </cell>
          <cell r="J33" t="str">
            <v>Correctivo</v>
          </cell>
          <cell r="K33" t="str">
            <v>2 = Zona de riesgo baja. Asumir el riesgo</v>
          </cell>
        </row>
        <row r="34">
          <cell r="H34" t="str">
            <v>2 = Zona de riesgo baja. Asumir el riesgo</v>
          </cell>
          <cell r="I34" t="str">
            <v>2. Entre 51-75</v>
          </cell>
          <cell r="J34" t="str">
            <v>Preventivo</v>
          </cell>
          <cell r="K34" t="str">
            <v>2 = Zona de riesgo baja. Asumir el riesgo</v>
          </cell>
        </row>
        <row r="35">
          <cell r="H35" t="str">
            <v>2 = Zona de riesgo baja. Asumir el riesgo</v>
          </cell>
          <cell r="I35" t="str">
            <v>2. Entre 51-75</v>
          </cell>
          <cell r="J35" t="str">
            <v>Correctivo</v>
          </cell>
          <cell r="K35" t="str">
            <v>2 = Zona de riesgo baja. Asumir el riesgo</v>
          </cell>
        </row>
        <row r="36">
          <cell r="H36" t="str">
            <v>2 = Zona de riesgo baja. Asumir el riesgo</v>
          </cell>
          <cell r="I36" t="str">
            <v>3. Entre 76-100</v>
          </cell>
          <cell r="J36" t="str">
            <v>Preventivo</v>
          </cell>
          <cell r="K36" t="str">
            <v xml:space="preserve">1 = Zona de riesgo baja. Asumir el riesgo </v>
          </cell>
        </row>
        <row r="37">
          <cell r="H37" t="str">
            <v>2 = Zona de riesgo baja. Asumir el riesgo</v>
          </cell>
          <cell r="I37" t="str">
            <v>3. Entre 76-100</v>
          </cell>
          <cell r="J37" t="str">
            <v>Correctivo</v>
          </cell>
          <cell r="K37" t="str">
            <v>2 = Zona de riesgo baja. Asumir el riesgo</v>
          </cell>
        </row>
        <row r="38">
          <cell r="H38" t="str">
            <v>4 = Zona de riesgo baja. Asumir el riesgo</v>
          </cell>
          <cell r="I38" t="str">
            <v>1. Entre 0-50</v>
          </cell>
          <cell r="J38" t="str">
            <v>Preventivo</v>
          </cell>
          <cell r="K38" t="str">
            <v xml:space="preserve">1 = Zona de riesgo baja. Asumir el riesgo </v>
          </cell>
        </row>
        <row r="39">
          <cell r="H39" t="str">
            <v>4 = Zona de riesgo baja. Asumir el riesgo</v>
          </cell>
          <cell r="I39" t="str">
            <v>1. Entre 0-50</v>
          </cell>
          <cell r="J39" t="str">
            <v>Correctivo</v>
          </cell>
          <cell r="K39" t="str">
            <v>4 = Zona de riesgo baja. Asumir el riesgo</v>
          </cell>
        </row>
        <row r="40">
          <cell r="H40" t="str">
            <v>4 = Zona de riesgo baja. Asumir el riesgo</v>
          </cell>
          <cell r="I40" t="str">
            <v>2. Entre 51-75</v>
          </cell>
          <cell r="J40" t="str">
            <v>Preventivo</v>
          </cell>
          <cell r="K40" t="str">
            <v>4 = Zona de riesgo baja. Asumir el riesgo</v>
          </cell>
        </row>
        <row r="41">
          <cell r="H41" t="str">
            <v>4 = Zona de riesgo baja. Asumir el riesgo</v>
          </cell>
          <cell r="I41" t="str">
            <v>2. Entre 51-75</v>
          </cell>
          <cell r="J41" t="str">
            <v>Correctivo</v>
          </cell>
          <cell r="K41" t="str">
            <v>2 = Zona de riesgo baja. Asumir el riesgo</v>
          </cell>
        </row>
        <row r="42">
          <cell r="H42" t="str">
            <v>4 = Zona de riesgo baja. Asumir el riesgo</v>
          </cell>
          <cell r="I42" t="str">
            <v>3. Entre 76-100</v>
          </cell>
          <cell r="J42" t="str">
            <v>Preventivo</v>
          </cell>
          <cell r="K42" t="str">
            <v>2 = Zona de riesgo baja. Asumir el riesgo</v>
          </cell>
        </row>
        <row r="43">
          <cell r="H43" t="str">
            <v>4 = Zona de riesgo baja. Asumir el riesgo</v>
          </cell>
          <cell r="I43" t="str">
            <v>3. Entre 76-100</v>
          </cell>
          <cell r="J43" t="str">
            <v>Correctivo</v>
          </cell>
          <cell r="K43" t="str">
            <v>2 = Zona de riesgo baja. Asumir el riesgo</v>
          </cell>
        </row>
        <row r="44">
          <cell r="H44" t="str">
            <v>6 = Zona de riesgo moderada. Asumir el riesgo. Reducir el Riesgo.</v>
          </cell>
          <cell r="I44" t="str">
            <v>1. Entre 0-50</v>
          </cell>
          <cell r="J44" t="str">
            <v>Preventivo</v>
          </cell>
          <cell r="K44" t="str">
            <v>2 = Zona de riesgo baja. Asumir el riesgo</v>
          </cell>
        </row>
        <row r="45">
          <cell r="H45" t="str">
            <v>6 = Zona de riesgo moderada. Asumir el riesgo. Reducir el Riesgo.</v>
          </cell>
          <cell r="I45" t="str">
            <v>1. Entre 0-50</v>
          </cell>
          <cell r="J45" t="str">
            <v>Correctivo</v>
          </cell>
          <cell r="K45" t="str">
            <v>6 = Zona de riesgo moderada. Asumir el riesgo. Reducir el Riesgo.</v>
          </cell>
        </row>
        <row r="46">
          <cell r="H46" t="str">
            <v>6 = Zona de riesgo moderada. Asumir el riesgo. Reducir el Riesgo.</v>
          </cell>
          <cell r="I46" t="str">
            <v>2. Entre 51-75</v>
          </cell>
          <cell r="J46" t="str">
            <v>Preventivo</v>
          </cell>
          <cell r="K46" t="str">
            <v>6 = Zona de riesgo moderada. Asumir el riesgo. Reducir el Riesgo.</v>
          </cell>
        </row>
        <row r="47">
          <cell r="H47" t="str">
            <v>6 = Zona de riesgo moderada. Asumir el riesgo. Reducir el Riesgo.</v>
          </cell>
          <cell r="I47" t="str">
            <v>2. Entre 51-75</v>
          </cell>
          <cell r="J47" t="str">
            <v>Correctivo</v>
          </cell>
          <cell r="K47" t="str">
            <v>4 = Zona de riesgo baja. Asumir el riesgo</v>
          </cell>
        </row>
        <row r="48">
          <cell r="H48" t="str">
            <v>6 = Zona de riesgo moderada. Asumir el riesgo. Reducir el Riesgo.</v>
          </cell>
          <cell r="I48" t="str">
            <v>3. Entre 76-100</v>
          </cell>
          <cell r="J48" t="str">
            <v>Preventivo</v>
          </cell>
          <cell r="K48" t="str">
            <v>3 = Zona de riesgo baja. Asumir el riesgo</v>
          </cell>
        </row>
        <row r="49">
          <cell r="H49" t="str">
            <v>6 = Zona de riesgo moderada. Asumir el riesgo. Reducir el Riesgo.</v>
          </cell>
          <cell r="I49" t="str">
            <v>3. Entre 76-100</v>
          </cell>
          <cell r="J49" t="str">
            <v>Correctivo</v>
          </cell>
          <cell r="K49" t="str">
            <v>2 = Zona de riesgo baja. Asumir el riesgo</v>
          </cell>
        </row>
        <row r="50">
          <cell r="H50" t="str">
            <v>8 = Zona de riesgo alta. Reducir el riesgo. Evitar el riesgo compartir o transferir.</v>
          </cell>
          <cell r="I50" t="str">
            <v>1. Entre 0-50</v>
          </cell>
          <cell r="J50" t="str">
            <v>Preventivo</v>
          </cell>
          <cell r="K50" t="str">
            <v>3 = Zona de riesgo baja. Asumir el riesgo</v>
          </cell>
        </row>
        <row r="51">
          <cell r="H51" t="str">
            <v>8 = Zona de riesgo alta. Reducir el riesgo. Evitar el riesgo compartir o transferir.</v>
          </cell>
          <cell r="I51" t="str">
            <v>1. Entre 0-50</v>
          </cell>
          <cell r="J51" t="str">
            <v>Correctivo</v>
          </cell>
          <cell r="K51" t="str">
            <v>8 = Zona de riesgo alta. Reducir el riesgo. Evitar el riesgo compartir o transferir.</v>
          </cell>
        </row>
        <row r="52">
          <cell r="H52" t="str">
            <v>8 = Zona de riesgo alta. Reducir el riesgo. Evitar el riesgo compartir o transferir.</v>
          </cell>
          <cell r="I52" t="str">
            <v>2. Entre 51-75</v>
          </cell>
          <cell r="J52" t="str">
            <v>Preventivo</v>
          </cell>
          <cell r="K52" t="str">
            <v>8 = Zona de riesgo alta. Reducir el riesgo. Evitar el riesgo compartir o transferir.</v>
          </cell>
        </row>
        <row r="53">
          <cell r="H53" t="str">
            <v>8 = Zona de riesgo alta. Reducir el riesgo. Evitar el riesgo compartir o transferir.</v>
          </cell>
          <cell r="I53" t="str">
            <v>2. Entre 51-75</v>
          </cell>
          <cell r="J53" t="str">
            <v>Correctivo</v>
          </cell>
          <cell r="K53" t="str">
            <v>6 = Zona de riesgo moderada. Asumir el riesgo. Reducir el Riesgo.</v>
          </cell>
        </row>
        <row r="54">
          <cell r="H54" t="str">
            <v>8 = Zona de riesgo alta. Reducir el riesgo. Evitar el riesgo compartir o transferir.</v>
          </cell>
          <cell r="I54" t="str">
            <v>3. Entre 76-100</v>
          </cell>
          <cell r="J54" t="str">
            <v>Preventivo</v>
          </cell>
          <cell r="K54" t="str">
            <v>4 = Zona de riesgo moderada. Asumir el riesgo. Reducir el Riesgo.</v>
          </cell>
        </row>
        <row r="55">
          <cell r="H55" t="str">
            <v>8 = Zona de riesgo alta. Reducir el riesgo. Evitar el riesgo compartir o transferir.</v>
          </cell>
          <cell r="I55" t="str">
            <v>3. Entre 76-100</v>
          </cell>
          <cell r="J55" t="str">
            <v>Correctivo</v>
          </cell>
          <cell r="K55" t="str">
            <v>4 = Zona de riesgo baja. Asumir el riesgo</v>
          </cell>
        </row>
        <row r="56">
          <cell r="H56" t="str">
            <v>10 = Zona de riesgo alta. Reducir el riesgo. Evitar el riesgo compartir o transferir.</v>
          </cell>
          <cell r="I56" t="str">
            <v>1. Entre 0-50</v>
          </cell>
          <cell r="J56" t="str">
            <v>Preventivo</v>
          </cell>
          <cell r="K56" t="str">
            <v>4 = Zona de riesgo moderada. Asumir el riesgo. Reducir el Riesgo.</v>
          </cell>
        </row>
        <row r="57">
          <cell r="H57" t="str">
            <v>10 = Zona de riesgo alta. Reducir el riesgo. Evitar el riesgo compartir o transferir.</v>
          </cell>
          <cell r="I57" t="str">
            <v>1. Entre 0-50</v>
          </cell>
          <cell r="J57" t="str">
            <v>Correctivo</v>
          </cell>
          <cell r="K57" t="str">
            <v>10 = Zona de riesgo alta. Reducir el riesgo. Evitar el riesgo compartir o transferir.</v>
          </cell>
        </row>
        <row r="58">
          <cell r="H58" t="str">
            <v>10 = Zona de riesgo alta. Reducir el riesgo. Evitar el riesgo compartir o transferir.</v>
          </cell>
          <cell r="I58" t="str">
            <v>2. Entre 51-75</v>
          </cell>
          <cell r="J58" t="str">
            <v>Preventivo</v>
          </cell>
          <cell r="K58" t="str">
            <v>10 = Zona de riesgo alta. Reducir el riesgo. Evitar el riesgo compartir o transferir.</v>
          </cell>
        </row>
        <row r="59">
          <cell r="H59" t="str">
            <v>10 = Zona de riesgo alta. Reducir el riesgo. Evitar el riesgo compartir o transferir.</v>
          </cell>
          <cell r="I59" t="str">
            <v>2. Entre 51-75</v>
          </cell>
          <cell r="J59" t="str">
            <v>Correctivo</v>
          </cell>
          <cell r="K59" t="str">
            <v>8 = Zona de riesgo alta. Reducir el riesgo. Evitar el riesgo compartir o transferir.</v>
          </cell>
        </row>
        <row r="60">
          <cell r="H60" t="str">
            <v>10 = Zona de riesgo alta. Reducir el riesgo. Evitar el riesgo compartir o transferir.</v>
          </cell>
          <cell r="I60" t="str">
            <v>3. Entre 76-100</v>
          </cell>
          <cell r="J60" t="str">
            <v>Preventivo</v>
          </cell>
          <cell r="K60" t="str">
            <v>5 = Zona de riesgo alta. Reducir el riesgo. Evitar el riesgo compartir o transferir.</v>
          </cell>
        </row>
        <row r="61">
          <cell r="H61" t="str">
            <v>10 = Zona de riesgo alta. Reducir el riesgo. Evitar el riesgo compartir o transferir.</v>
          </cell>
          <cell r="I61" t="str">
            <v>3. Entre 76-100</v>
          </cell>
          <cell r="J61" t="str">
            <v>Correctivo</v>
          </cell>
          <cell r="K61" t="str">
            <v>6 = Zona de riesgo moderada. Asumir el riesgo. Reducir el Riesgo.</v>
          </cell>
        </row>
        <row r="62">
          <cell r="H62" t="str">
            <v>3 = Zona de riesgo moderada. Asumir el riesgo. Reducir el Riesgo.</v>
          </cell>
          <cell r="I62" t="str">
            <v>1. Entre 0-50</v>
          </cell>
          <cell r="J62" t="str">
            <v>Preventivo</v>
          </cell>
          <cell r="K62" t="str">
            <v>5 = Zona de riesgo alta. Reducir el riesgo. Evitar el riesgo compartir o transferir.</v>
          </cell>
        </row>
        <row r="63">
          <cell r="H63" t="str">
            <v>3 = Zona de riesgo moderada. Asumir el riesgo. Reducir el Riesgo.</v>
          </cell>
          <cell r="I63" t="str">
            <v>1. Entre 0-50</v>
          </cell>
          <cell r="J63" t="str">
            <v>Correctivo</v>
          </cell>
          <cell r="K63" t="str">
            <v>3 = Zona de riesgo moderada. Asumir el riesgo. Reducir el Riesgo.</v>
          </cell>
        </row>
        <row r="64">
          <cell r="H64" t="str">
            <v>3 = Zona de riesgo moderada. Asumir el riesgo. Reducir el Riesgo.</v>
          </cell>
          <cell r="I64" t="str">
            <v>2. Entre 51-75</v>
          </cell>
          <cell r="J64" t="str">
            <v>Preventivo</v>
          </cell>
          <cell r="K64" t="str">
            <v>3 = Zona de riesgo moderada. Asumir el riesgo. Reducir el Riesgo.</v>
          </cell>
        </row>
        <row r="65">
          <cell r="H65" t="str">
            <v>3 = Zona de riesgo moderada. Asumir el riesgo. Reducir el Riesgo.</v>
          </cell>
          <cell r="I65" t="str">
            <v>2. Entre 51-75</v>
          </cell>
          <cell r="J65" t="str">
            <v>Correctivo</v>
          </cell>
          <cell r="K65" t="str">
            <v>3 = Zona de riesgo moderada. Asumir el riesgo. Reducir el Riesgo.</v>
          </cell>
        </row>
        <row r="66">
          <cell r="H66" t="str">
            <v>3 = Zona de riesgo moderada. Asumir el riesgo. Reducir el Riesgo.</v>
          </cell>
          <cell r="I66" t="str">
            <v>3. Entre 76-100</v>
          </cell>
          <cell r="J66" t="str">
            <v>Preventivo</v>
          </cell>
          <cell r="K66" t="str">
            <v>2 = Zona de riesgo baja. Asumir el riesgo</v>
          </cell>
        </row>
        <row r="67">
          <cell r="H67" t="str">
            <v>3 = Zona de riesgo moderada. Asumir el riesgo. Reducir el Riesgo.</v>
          </cell>
          <cell r="I67" t="str">
            <v>3. Entre 76-100</v>
          </cell>
          <cell r="J67" t="str">
            <v>Correctivo</v>
          </cell>
          <cell r="K67" t="str">
            <v>3 = Zona de riesgo moderada. Asumir el riesgo. Reducir el Riesgo.</v>
          </cell>
        </row>
        <row r="68">
          <cell r="H68" t="str">
            <v>6 = Zona de riesgo moderada. Asumir el riesgo. Reducir el Riesgo.</v>
          </cell>
          <cell r="I68" t="str">
            <v>1. Entre 0-50</v>
          </cell>
          <cell r="J68" t="str">
            <v>Preventivo</v>
          </cell>
          <cell r="K68" t="str">
            <v xml:space="preserve">1 = Zona de riesgo baja. Asumir el riesgo </v>
          </cell>
        </row>
        <row r="69">
          <cell r="H69" t="str">
            <v>6 = Zona de riesgo moderada. Asumir el riesgo. Reducir el Riesgo.</v>
          </cell>
          <cell r="I69" t="str">
            <v>1. Entre 0-50</v>
          </cell>
          <cell r="J69" t="str">
            <v>Correctivo</v>
          </cell>
          <cell r="K69" t="str">
            <v>6 = Zona de riesgo moderada. Asumir el riesgo. Reducir el Riesgo.</v>
          </cell>
        </row>
        <row r="70">
          <cell r="H70" t="str">
            <v>6 = Zona de riesgo moderada. Asumir el riesgo. Reducir el Riesgo.</v>
          </cell>
          <cell r="I70" t="str">
            <v>2. Entre 51-75</v>
          </cell>
          <cell r="J70" t="str">
            <v>Preventivo</v>
          </cell>
          <cell r="K70" t="str">
            <v>6 = Zona de riesgo moderada. Asumir el riesgo. Reducir el Riesgo.</v>
          </cell>
        </row>
        <row r="71">
          <cell r="H71" t="str">
            <v>6 = Zona de riesgo moderada. Asumir el riesgo. Reducir el Riesgo.</v>
          </cell>
          <cell r="I71" t="str">
            <v>2. Entre 51-75</v>
          </cell>
          <cell r="J71" t="str">
            <v>Correctivo</v>
          </cell>
          <cell r="K71" t="str">
            <v>3 = Zona de riesgo moderada. Asumir el riesgo. Reducir el Riesgo.</v>
          </cell>
        </row>
        <row r="72">
          <cell r="H72" t="str">
            <v>6 = Zona de riesgo moderada. Asumir el riesgo. Reducir el Riesgo.</v>
          </cell>
          <cell r="I72" t="str">
            <v>3. Entre 76-100</v>
          </cell>
          <cell r="J72" t="str">
            <v>Preventivo</v>
          </cell>
          <cell r="K72" t="str">
            <v>4 = Zona de riesgo baja. Asumir el riesgo</v>
          </cell>
        </row>
        <row r="73">
          <cell r="H73" t="str">
            <v>6 = Zona de riesgo moderada. Asumir el riesgo. Reducir el Riesgo.</v>
          </cell>
          <cell r="I73" t="str">
            <v>3. Entre 76-100</v>
          </cell>
          <cell r="J73" t="str">
            <v>Correctivo</v>
          </cell>
          <cell r="K73" t="str">
            <v>3 = Zona de riesgo moderada. Asumir el riesgo. Reducir el Riesgo.</v>
          </cell>
        </row>
        <row r="74">
          <cell r="H74" t="str">
            <v>9 = Zona de riesgo alta. Reducir el riesgo. Evitar el riesgo compartir o transferir.</v>
          </cell>
          <cell r="I74" t="str">
            <v>1. Entre 0-50</v>
          </cell>
          <cell r="J74" t="str">
            <v>Preventivo</v>
          </cell>
          <cell r="K74" t="str">
            <v>2 = Zona de riesgo baja. Asumir el riesgo</v>
          </cell>
        </row>
        <row r="75">
          <cell r="H75" t="str">
            <v>9 = Zona de riesgo alta. Reducir el riesgo. Evitar el riesgo compartir o transferir.</v>
          </cell>
          <cell r="I75" t="str">
            <v>1. Entre 0-50</v>
          </cell>
          <cell r="J75" t="str">
            <v>Correctivo</v>
          </cell>
          <cell r="K75" t="str">
            <v>9 = Zona de riesgo alta. Reducir el riesgo. Evitar el riesgo compartir o transferir.</v>
          </cell>
        </row>
        <row r="76">
          <cell r="H76" t="str">
            <v>9 = Zona de riesgo alta. Reducir el riesgo. Evitar el riesgo compartir o transferir.</v>
          </cell>
          <cell r="I76" t="str">
            <v>2. Entre 51-75</v>
          </cell>
          <cell r="J76" t="str">
            <v>Preventivo</v>
          </cell>
          <cell r="K76" t="str">
            <v>9 = Zona de riesgo alta. Reducir el riesgo. Evitar el riesgo compartir o transferir.</v>
          </cell>
        </row>
        <row r="77">
          <cell r="H77" t="str">
            <v>9 = Zona de riesgo alta. Reducir el riesgo. Evitar el riesgo compartir o transferir.</v>
          </cell>
          <cell r="I77" t="str">
            <v>2. Entre 51-75</v>
          </cell>
          <cell r="J77" t="str">
            <v>Correctivo</v>
          </cell>
          <cell r="K77" t="str">
            <v>6 = Zona de riesgo moderada. Asumir el riesgo. Reducir el Riesgo.</v>
          </cell>
        </row>
        <row r="78">
          <cell r="H78" t="str">
            <v>9 = Zona de riesgo alta. Reducir el riesgo. Evitar el riesgo compartir o transferir.</v>
          </cell>
          <cell r="I78" t="str">
            <v>3. Entre 76-100</v>
          </cell>
          <cell r="J78" t="str">
            <v>Preventivo</v>
          </cell>
          <cell r="K78" t="str">
            <v>6 = Zona de riesgo moderada. Asumir el riesgo. Reducir el Riesgo.</v>
          </cell>
        </row>
        <row r="79">
          <cell r="H79" t="str">
            <v>9 = Zona de riesgo alta. Reducir el riesgo. Evitar el riesgo compartir o transferir.</v>
          </cell>
          <cell r="I79" t="str">
            <v>3. Entre 76-100</v>
          </cell>
          <cell r="J79" t="str">
            <v>Correctivo</v>
          </cell>
          <cell r="K79" t="str">
            <v>3 = Zona de riesgo moderada. Asumir el riesgo. Reducir el Riesgo.</v>
          </cell>
        </row>
        <row r="80">
          <cell r="H80" t="str">
            <v>12 = Zona de riesgo alta. Reducir el riesgo. Evitar el riesgo compartir o transferir.</v>
          </cell>
          <cell r="I80" t="str">
            <v>1. Entre 0-50</v>
          </cell>
          <cell r="J80" t="str">
            <v>Preventivo</v>
          </cell>
          <cell r="K80" t="str">
            <v>3 = Zona de riesgo baja. Asumir el riesgo</v>
          </cell>
        </row>
        <row r="81">
          <cell r="H81" t="str">
            <v>12 = Zona de riesgo alta. Reducir el riesgo. Evitar el riesgo compartir o transferir.</v>
          </cell>
          <cell r="I81" t="str">
            <v>1. Entre 0-50</v>
          </cell>
          <cell r="J81" t="str">
            <v>Correctivo</v>
          </cell>
          <cell r="K81" t="str">
            <v>12 = Zona de riesgo alta. Reducir el riesgo. Evitar el riesgo compartir o transferir.</v>
          </cell>
        </row>
        <row r="82">
          <cell r="H82" t="str">
            <v>12 = Zona de riesgo alta. Reducir el riesgo. Evitar el riesgo compartir o transferir.</v>
          </cell>
          <cell r="I82" t="str">
            <v>2. Entre 51-75</v>
          </cell>
          <cell r="J82" t="str">
            <v>Preventivo</v>
          </cell>
          <cell r="K82" t="str">
            <v>12 = Zona de riesgo alta. Reducir el riesgo. Evitar el riesgo compartir o transferir.</v>
          </cell>
        </row>
        <row r="83">
          <cell r="H83" t="str">
            <v>12 = Zona de riesgo alta. Reducir el riesgo. Evitar el riesgo compartir o transferir.</v>
          </cell>
          <cell r="I83" t="str">
            <v>2. Entre 51-75</v>
          </cell>
          <cell r="J83" t="str">
            <v>Correctivo</v>
          </cell>
          <cell r="K83" t="str">
            <v>9 = Zona de riesgo alta. Reducir el riesgo. Evitar el riesgo compartir o transferir.</v>
          </cell>
        </row>
        <row r="84">
          <cell r="H84" t="str">
            <v>12 = Zona de riesgo alta. Reducir el riesgo. Evitar el riesgo compartir o transferir.</v>
          </cell>
          <cell r="I84" t="str">
            <v>3. Entre 76-100</v>
          </cell>
          <cell r="J84" t="str">
            <v>Preventivo</v>
          </cell>
          <cell r="K84" t="str">
            <v>8 = Zona de riesgo alta. Reducir el riesgo. Evitar el riesgo compartir o transferir.</v>
          </cell>
        </row>
        <row r="85">
          <cell r="H85" t="str">
            <v>12 = Zona de riesgo alta. Reducir el riesgo. Evitar el riesgo compartir o transferir.</v>
          </cell>
          <cell r="I85" t="str">
            <v>3. Entre 76-100</v>
          </cell>
          <cell r="J85" t="str">
            <v>Correctivo</v>
          </cell>
          <cell r="K85" t="str">
            <v>6 = Zona de riesgo moderada. Asumir el riesgo. Reducir el Riesgo.</v>
          </cell>
        </row>
        <row r="86">
          <cell r="H86" t="str">
            <v>15 = Zona de riesgo extrema. Evitar el riesgo. Reducir el riesgo, Compartir o transferir.</v>
          </cell>
          <cell r="I86" t="str">
            <v>1. Entre 0-50</v>
          </cell>
          <cell r="J86" t="str">
            <v>Preventivo</v>
          </cell>
          <cell r="K86" t="str">
            <v>4 = Zona de riesgo moderada. Asumir el riesgo. Reducir el Riesgo.</v>
          </cell>
        </row>
        <row r="87">
          <cell r="H87" t="str">
            <v>15 = Zona de riesgo extrema. Evitar el riesgo. Reducir el riesgo, Compartir o transferir.</v>
          </cell>
          <cell r="I87" t="str">
            <v>1. Entre 0-50</v>
          </cell>
          <cell r="J87" t="str">
            <v>Correctivo</v>
          </cell>
          <cell r="K87" t="str">
            <v>15 = Zona de riesgo extrema. Evitar el riesgo. Reducir el riesgo, Compartir o transferir.</v>
          </cell>
        </row>
        <row r="88">
          <cell r="H88" t="str">
            <v>15 = Zona de riesgo extrema. Evitar el riesgo. Reducir el riesgo, Compartir o transferir.</v>
          </cell>
          <cell r="I88" t="str">
            <v>2. Entre 51-75</v>
          </cell>
          <cell r="J88" t="str">
            <v>Preventivo</v>
          </cell>
          <cell r="K88" t="str">
            <v>15 = Zona de riesgo extrema. Evitar el riesgo. Reducir el riesgo, Compartir o transferir.</v>
          </cell>
        </row>
        <row r="89">
          <cell r="H89" t="str">
            <v>15 = Zona de riesgo extrema. Evitar el riesgo. Reducir el riesgo, Compartir o transferir.</v>
          </cell>
          <cell r="I89" t="str">
            <v>2. Entre 51-75</v>
          </cell>
          <cell r="J89" t="str">
            <v>Correctivo</v>
          </cell>
          <cell r="K89" t="str">
            <v>12 = Zona de riesgo alta. Reducir el riesgo. Evitar el riesgo compartir o transferir.</v>
          </cell>
        </row>
        <row r="90">
          <cell r="H90" t="str">
            <v>15 = Zona de riesgo extrema. Evitar el riesgo. Reducir el riesgo, Compartir o transferir.</v>
          </cell>
          <cell r="I90" t="str">
            <v>3. Entre 76-100</v>
          </cell>
          <cell r="J90" t="str">
            <v>Preventivo</v>
          </cell>
          <cell r="K90" t="str">
            <v>10 = Zona de riesgo alta. Reducir el riesgo. Evitar el riesgo compartir o transferir.</v>
          </cell>
        </row>
        <row r="91">
          <cell r="H91" t="str">
            <v>15 = Zona de riesgo extrema. Evitar el riesgo. Reducir el riesgo, Compartir o transferir.</v>
          </cell>
          <cell r="I91" t="str">
            <v>3. Entre 76-100</v>
          </cell>
          <cell r="J91" t="str">
            <v>Correctivo</v>
          </cell>
          <cell r="K91" t="str">
            <v>9 = Zona de riesgo alta. Reducir el riesgo. Evitar el riesgo compartir o transferir.</v>
          </cell>
        </row>
        <row r="92">
          <cell r="H92" t="str">
            <v>4 = Zona de riesgo alta. Reducir el riesgo. Evitar el riesgo compartir o transferir.</v>
          </cell>
          <cell r="I92" t="str">
            <v>1. Entre 0-50</v>
          </cell>
          <cell r="J92" t="str">
            <v>Preventivo</v>
          </cell>
          <cell r="K92" t="str">
            <v>5 = Zona de riesgo alta. Reducir el riesgo. Evitar el riesgo compartir o transferir.</v>
          </cell>
        </row>
        <row r="93">
          <cell r="H93" t="str">
            <v>4 = Zona de riesgo alta. Reducir el riesgo. Evitar el riesgo compartir o transferir.</v>
          </cell>
          <cell r="I93" t="str">
            <v>1. Entre 0-50</v>
          </cell>
          <cell r="J93" t="str">
            <v>Correctivo</v>
          </cell>
          <cell r="K93" t="str">
            <v>4 = Zona de riesgo alta. Reducir el riesgo. Evitar el riesgo compartir o transferir.</v>
          </cell>
        </row>
        <row r="94">
          <cell r="H94" t="str">
            <v>4 = Zona de riesgo alta. Reducir el riesgo. Evitar el riesgo compartir o transferir.</v>
          </cell>
          <cell r="I94" t="str">
            <v>2. Entre 51-75</v>
          </cell>
          <cell r="J94" t="str">
            <v>Preventivo</v>
          </cell>
          <cell r="K94" t="str">
            <v>4 = Zona de riesgo alta. Reducir el riesgo. Evitar el riesgo compartir o transferir.</v>
          </cell>
        </row>
        <row r="95">
          <cell r="H95" t="str">
            <v>4 = Zona de riesgo alta. Reducir el riesgo. Evitar el riesgo compartir o transferir.</v>
          </cell>
          <cell r="I95" t="str">
            <v>2. Entre 51-75</v>
          </cell>
          <cell r="J95" t="str">
            <v>Correctivo</v>
          </cell>
          <cell r="K95" t="str">
            <v>4 = Zona de riesgo alta. Reducir el riesgo. Evitar el riesgo compartir o transferir.</v>
          </cell>
        </row>
        <row r="96">
          <cell r="H96" t="str">
            <v>4 = Zona de riesgo alta. Reducir el riesgo. Evitar el riesgo compartir o transferir.</v>
          </cell>
          <cell r="I96" t="str">
            <v>3. Entre 76-100</v>
          </cell>
          <cell r="J96" t="str">
            <v>Preventivo</v>
          </cell>
          <cell r="K96" t="str">
            <v>3 = Zona de riesgo moderada. Asumir el riesgo. Reducir el Riesgo.</v>
          </cell>
        </row>
        <row r="97">
          <cell r="H97" t="str">
            <v>4 = Zona de riesgo alta. Reducir el riesgo. Evitar el riesgo compartir o transferir.</v>
          </cell>
          <cell r="I97" t="str">
            <v>3. Entre 76-100</v>
          </cell>
          <cell r="J97" t="str">
            <v>Correctivo</v>
          </cell>
          <cell r="K97" t="str">
            <v>4 = Zona de riesgo alta. Reducir el riesgo. Evitar el riesgo compartir o transferir.</v>
          </cell>
        </row>
        <row r="98">
          <cell r="H98" t="str">
            <v>8 = Zona de riesgo alta. Reducir el riesgo. Evitar el riesgo compartir o transferir.</v>
          </cell>
          <cell r="I98" t="str">
            <v>1. Entre 0-50</v>
          </cell>
          <cell r="J98" t="str">
            <v>Preventivo</v>
          </cell>
          <cell r="K98" t="str">
            <v>2 = Zona de riesgo baja. Asumir el riesgo</v>
          </cell>
        </row>
        <row r="99">
          <cell r="H99" t="str">
            <v>8 = Zona de riesgo alta. Reducir el riesgo. Evitar el riesgo compartir o transferir.</v>
          </cell>
          <cell r="I99" t="str">
            <v>1. Entre 0-50</v>
          </cell>
          <cell r="J99" t="str">
            <v>Correctivo</v>
          </cell>
          <cell r="K99" t="str">
            <v>8 = Zona de riesgo alta. Reducir el riesgo. Evitar el riesgo compartir o transferir.</v>
          </cell>
        </row>
        <row r="100">
          <cell r="H100" t="str">
            <v>8 = Zona de riesgo alta. Reducir el riesgo. Evitar el riesgo compartir o transferir.</v>
          </cell>
          <cell r="I100" t="str">
            <v>2. Entre 51-75</v>
          </cell>
          <cell r="J100" t="str">
            <v>Preventivo</v>
          </cell>
          <cell r="K100" t="str">
            <v>8 = Zona de riesgo alta. Reducir el riesgo. Evitar el riesgo compartir o transferir.</v>
          </cell>
        </row>
        <row r="101">
          <cell r="H101" t="str">
            <v>8 = Zona de riesgo alta. Reducir el riesgo. Evitar el riesgo compartir o transferir.</v>
          </cell>
          <cell r="I101" t="str">
            <v>2. Entre 51-75</v>
          </cell>
          <cell r="J101" t="str">
            <v>Correctivo</v>
          </cell>
          <cell r="K101" t="str">
            <v>4 = Zona de riesgo alta. Reducir el riesgo. Evitar el riesgo compartir o transferir.</v>
          </cell>
        </row>
        <row r="102">
          <cell r="H102" t="str">
            <v>8 = Zona de riesgo alta. Reducir el riesgo. Evitar el riesgo compartir o transferir.</v>
          </cell>
          <cell r="I102" t="str">
            <v>3. Entre 76-100</v>
          </cell>
          <cell r="J102" t="str">
            <v>Preventivo</v>
          </cell>
          <cell r="K102" t="str">
            <v>6 = Zona de riesgo moderada. Asumir el riesgo. Reducir el Riesgo.</v>
          </cell>
        </row>
        <row r="103">
          <cell r="H103" t="str">
            <v>8 = Zona de riesgo alta. Reducir el riesgo. Evitar el riesgo compartir o transferir.</v>
          </cell>
          <cell r="I103" t="str">
            <v>3. Entre 76-100</v>
          </cell>
          <cell r="J103" t="str">
            <v>Correctivo</v>
          </cell>
          <cell r="K103" t="str">
            <v>4 = Zona de riesgo alta. Reducir el riesgo. Evitar el riesgo compartir o transferir.</v>
          </cell>
        </row>
        <row r="104">
          <cell r="H104" t="str">
            <v>12 = Zona de riesgo extrema. Evitar el riesgo. Reducir el riesgo, Compartir o transferir.</v>
          </cell>
          <cell r="I104" t="str">
            <v>1. Entre 0-50</v>
          </cell>
          <cell r="J104" t="str">
            <v>Preventivo</v>
          </cell>
          <cell r="K104" t="str">
            <v>4 = Zona de riesgo baja. Asumir el riesgo</v>
          </cell>
        </row>
        <row r="105">
          <cell r="H105" t="str">
            <v>12 = Zona de riesgo extrema. Evitar el riesgo. Reducir el riesgo, Compartir o transferir.</v>
          </cell>
          <cell r="I105" t="str">
            <v>1. Entre 0-50</v>
          </cell>
          <cell r="J105" t="str">
            <v>Correctivo</v>
          </cell>
          <cell r="K105" t="str">
            <v>12 = Zona de riesgo extrema. Evitar el riesgo. Reducir el riesgo, Compartir o transferir.</v>
          </cell>
        </row>
        <row r="106">
          <cell r="H106" t="str">
            <v>12 = Zona de riesgo extrema. Evitar el riesgo. Reducir el riesgo, Compartir o transferir.</v>
          </cell>
          <cell r="I106" t="str">
            <v>2. Entre 51-75</v>
          </cell>
          <cell r="J106" t="str">
            <v>Preventivo</v>
          </cell>
          <cell r="K106" t="str">
            <v>12 = Zona de riesgo extrema. Evitar el riesgo. Reducir el riesgo, Compartir o transferir.</v>
          </cell>
        </row>
        <row r="107">
          <cell r="H107" t="str">
            <v>12 = Zona de riesgo extrema. Evitar el riesgo. Reducir el riesgo, Compartir o transferir.</v>
          </cell>
          <cell r="I107" t="str">
            <v>2. Entre 51-75</v>
          </cell>
          <cell r="J107" t="str">
            <v>Correctivo</v>
          </cell>
          <cell r="K107" t="str">
            <v>8 = Zona de riesgo alta. Reducir el riesgo. Evitar el riesgo compartir o transferir.</v>
          </cell>
        </row>
        <row r="108">
          <cell r="H108" t="str">
            <v>12 = Zona de riesgo extrema. Evitar el riesgo. Reducir el riesgo, Compartir o transferir.</v>
          </cell>
          <cell r="I108" t="str">
            <v>3. Entre 76-100</v>
          </cell>
          <cell r="J108" t="str">
            <v>Preventivo</v>
          </cell>
          <cell r="K108" t="str">
            <v>9 = Zona de riesgo alta. Reducir el riesgo. Evitar el riesgo compartir o transferir.</v>
          </cell>
        </row>
        <row r="109">
          <cell r="H109" t="str">
            <v>12 = Zona de riesgo extrema. Evitar el riesgo. Reducir el riesgo, Compartir o transferir.</v>
          </cell>
          <cell r="I109" t="str">
            <v>3. Entre 76-100</v>
          </cell>
          <cell r="J109" t="str">
            <v>Correctivo</v>
          </cell>
          <cell r="K109" t="str">
            <v>4 = Zona de riesgo alta. Reducir el riesgo. Evitar el riesgo compartir o transferir.</v>
          </cell>
        </row>
        <row r="110">
          <cell r="H110" t="str">
            <v>16 = Zona de riesgo extrema. Evitar el riesgo. Reducir el riesgo, Compartir o transferir.</v>
          </cell>
          <cell r="I110" t="str">
            <v>1. Entre 0-50</v>
          </cell>
          <cell r="J110" t="str">
            <v>Preventivo</v>
          </cell>
          <cell r="K110" t="str">
            <v>6 = Zona de riesgo moderada. Asumir el riesgo. Reducir el Riesgo.</v>
          </cell>
        </row>
        <row r="111">
          <cell r="H111" t="str">
            <v>16 = Zona de riesgo extrema. Evitar el riesgo. Reducir el riesgo, Compartir o transferir.</v>
          </cell>
          <cell r="I111" t="str">
            <v>1. Entre 0-50</v>
          </cell>
          <cell r="J111" t="str">
            <v>Correctivo</v>
          </cell>
          <cell r="K111" t="str">
            <v>16 = Zona de riesgo extrema. Evitar el riesgo. Reducir el riesgo, Compartir o transferir.</v>
          </cell>
        </row>
        <row r="112">
          <cell r="H112" t="str">
            <v>16 = Zona de riesgo extrema. Evitar el riesgo. Reducir el riesgo, Compartir o transferir.</v>
          </cell>
          <cell r="I112" t="str">
            <v>2. Entre 51-75</v>
          </cell>
          <cell r="J112" t="str">
            <v>Preventivo</v>
          </cell>
          <cell r="K112" t="str">
            <v>16 = Zona de riesgo extrema. Evitar el riesgo. Reducir el riesgo, Compartir o transferir.</v>
          </cell>
        </row>
        <row r="113">
          <cell r="H113" t="str">
            <v>16 = Zona de riesgo extrema. Evitar el riesgo. Reducir el riesgo, Compartir o transferir.</v>
          </cell>
          <cell r="I113" t="str">
            <v>2. Entre 51-75</v>
          </cell>
          <cell r="J113" t="str">
            <v>Correctivo</v>
          </cell>
          <cell r="K113" t="str">
            <v>12 = Zona de riesgo extrema. Evitar el riesgo. Reducir el riesgo, Compartir o transferir.</v>
          </cell>
        </row>
        <row r="114">
          <cell r="H114" t="str">
            <v>16 = Zona de riesgo extrema. Evitar el riesgo. Reducir el riesgo, Compartir o transferir.</v>
          </cell>
          <cell r="I114" t="str">
            <v>3. Entre 76-100</v>
          </cell>
          <cell r="J114" t="str">
            <v>Preventivo</v>
          </cell>
          <cell r="K114" t="str">
            <v>12 = Zona de riesgo alta. Reducir el riesgo. Evitar el riesgo compartir o transferir.</v>
          </cell>
        </row>
        <row r="115">
          <cell r="H115" t="str">
            <v>16 = Zona de riesgo extrema. Evitar el riesgo. Reducir el riesgo, Compartir o transferir.</v>
          </cell>
          <cell r="I115" t="str">
            <v>3. Entre 76-100</v>
          </cell>
          <cell r="J115" t="str">
            <v>Correctivo</v>
          </cell>
          <cell r="K115" t="str">
            <v>8 = Zona de riesgo alta. Reducir el riesgo. Evitar el riesgo compartir o transferir.</v>
          </cell>
        </row>
        <row r="116">
          <cell r="H116" t="str">
            <v>20 = Zona de riesgo extrema. Evitar el riesgo. Reducir el riesgo, Compartir o transferir.</v>
          </cell>
          <cell r="I116" t="str">
            <v>1. Entre 0-50</v>
          </cell>
          <cell r="J116" t="str">
            <v>Preventivo</v>
          </cell>
          <cell r="K116" t="str">
            <v>8 = Zona de riesgo alta. Reducir el riesgo. Evitar el riesgo compartir o transferir.</v>
          </cell>
        </row>
        <row r="117">
          <cell r="H117" t="str">
            <v>20 = Zona de riesgo extrema. Evitar el riesgo. Reducir el riesgo, Compartir o transferir.</v>
          </cell>
          <cell r="I117" t="str">
            <v>1. Entre 0-50</v>
          </cell>
          <cell r="J117" t="str">
            <v>Correctivo</v>
          </cell>
          <cell r="K117" t="str">
            <v>20 = Zona de riesgo extrema. Evitar el riesgo. Reducir el riesgo, Compartir o transferir.</v>
          </cell>
        </row>
        <row r="118">
          <cell r="H118" t="str">
            <v>20 = Zona de riesgo extrema. Evitar el riesgo. Reducir el riesgo, Compartir o transferir.</v>
          </cell>
          <cell r="I118" t="str">
            <v>2. Entre 51-75</v>
          </cell>
          <cell r="J118" t="str">
            <v>Preventivo</v>
          </cell>
          <cell r="K118" t="str">
            <v>20 = Zona de riesgo extrema. Evitar el riesgo. Reducir el riesgo, Compartir o transferir.</v>
          </cell>
        </row>
        <row r="119">
          <cell r="H119" t="str">
            <v>20 = Zona de riesgo extrema. Evitar el riesgo. Reducir el riesgo, Compartir o transferir.</v>
          </cell>
          <cell r="I119" t="str">
            <v>2. Entre 51-75</v>
          </cell>
          <cell r="J119" t="str">
            <v>Correctivo</v>
          </cell>
          <cell r="K119" t="str">
            <v>16 = Zona de riesgo extrema. Evitar el riesgo. Reducir el riesgo, Compartir o transferir.</v>
          </cell>
        </row>
        <row r="120">
          <cell r="H120" t="str">
            <v>20 = Zona de riesgo extrema. Evitar el riesgo. Reducir el riesgo, Compartir o transferir.</v>
          </cell>
          <cell r="I120" t="str">
            <v>3. Entre 76-100</v>
          </cell>
          <cell r="J120" t="str">
            <v>Preventivo</v>
          </cell>
          <cell r="K120" t="str">
            <v>15 = Zona de riesgo extrema. Evitar el riesgo. Reducir el riesgo, Compartir o transferir.</v>
          </cell>
        </row>
        <row r="121">
          <cell r="H121" t="str">
            <v>20 = Zona de riesgo extrema. Evitar el riesgo. Reducir el riesgo, Compartir o transferir.</v>
          </cell>
          <cell r="I121" t="str">
            <v>3. Entre 76-100</v>
          </cell>
          <cell r="J121" t="str">
            <v>Correctivo</v>
          </cell>
          <cell r="K121" t="str">
            <v>12 = Zona de riesgo extrema. Evitar el riesgo. Reducir el riesgo, Compartir o transferir.</v>
          </cell>
        </row>
        <row r="122">
          <cell r="H122" t="str">
            <v>5 = Zona de riesgo alta. Reducir el riesgo. Evitar el riesgo compartir o transferir.</v>
          </cell>
          <cell r="I122" t="str">
            <v>1. Entre 0-50</v>
          </cell>
          <cell r="J122" t="str">
            <v>Preventivo</v>
          </cell>
          <cell r="K122" t="str">
            <v>10 = Zona de riesgo alta. Reducir el riesgo. Evitar el riesgo compartir o transferir.</v>
          </cell>
        </row>
        <row r="123">
          <cell r="H123" t="str">
            <v>5 = Zona de riesgo alta. Reducir el riesgo. Evitar el riesgo compartir o transferir.</v>
          </cell>
          <cell r="I123" t="str">
            <v>1. Entre 0-50</v>
          </cell>
          <cell r="J123" t="str">
            <v>Correctivo</v>
          </cell>
          <cell r="K123" t="str">
            <v>5 = Zona de riesgo alta. Reducir el riesgo. Evitar el riesgo compartir o transferir.</v>
          </cell>
        </row>
        <row r="124">
          <cell r="H124" t="str">
            <v>5 = Zona de riesgo alta. Reducir el riesgo. Evitar el riesgo compartir o transferir.</v>
          </cell>
          <cell r="I124" t="str">
            <v>2. Entre 51-75</v>
          </cell>
          <cell r="J124" t="str">
            <v>Preventivo</v>
          </cell>
          <cell r="K124" t="str">
            <v>5 = Zona de riesgo alta. Reducir el riesgo. Evitar el riesgo compartir o transferir.</v>
          </cell>
        </row>
        <row r="125">
          <cell r="H125" t="str">
            <v>5 = Zona de riesgo alta. Reducir el riesgo. Evitar el riesgo compartir o transferir.</v>
          </cell>
          <cell r="I125" t="str">
            <v>2. Entre 51-75</v>
          </cell>
          <cell r="J125" t="str">
            <v>Correctivo</v>
          </cell>
          <cell r="K125" t="str">
            <v>5 = Zona de riesgo alta. Reducir el riesgo. Evitar el riesgo compartir o transferir.</v>
          </cell>
        </row>
        <row r="126">
          <cell r="H126" t="str">
            <v>5 = Zona de riesgo alta. Reducir el riesgo. Evitar el riesgo compartir o transferir.</v>
          </cell>
          <cell r="I126" t="str">
            <v>3. Entre 76-100</v>
          </cell>
          <cell r="J126" t="str">
            <v>Preventivo</v>
          </cell>
          <cell r="K126" t="str">
            <v>4 = Zona de riesgo alta. Reducir el riesgo. Evitar el riesgo compartir o transferir.</v>
          </cell>
        </row>
        <row r="127">
          <cell r="H127" t="str">
            <v>5 = Zona de riesgo alta. Reducir el riesgo. Evitar el riesgo compartir o transferir.</v>
          </cell>
          <cell r="I127" t="str">
            <v>3. Entre 76-100</v>
          </cell>
          <cell r="J127" t="str">
            <v>Correctivo</v>
          </cell>
          <cell r="K127" t="str">
            <v>5 = Zona de riesgo alta. Reducir el riesgo. Evitar el riesgo compartir o transferir.</v>
          </cell>
        </row>
        <row r="128">
          <cell r="H128" t="str">
            <v>10 = Zona de riesgo extrema. Evitar el riesgo. Reducir el riesgo, Compartir o transferir.</v>
          </cell>
          <cell r="I128" t="str">
            <v>1. Entre 0-50</v>
          </cell>
          <cell r="J128" t="str">
            <v>Preventivo</v>
          </cell>
          <cell r="K128" t="str">
            <v>3 = Zona de riesgo moderada. Asumir el riesgo. Reducir el Riesgo.</v>
          </cell>
        </row>
        <row r="129">
          <cell r="H129" t="str">
            <v>10 = Zona de riesgo extrema. Evitar el riesgo. Reducir el riesgo, Compartir o transferir.</v>
          </cell>
          <cell r="I129" t="str">
            <v>1. Entre 0-50</v>
          </cell>
          <cell r="J129" t="str">
            <v>Correctivo</v>
          </cell>
          <cell r="K129" t="str">
            <v>10 = Zona de riesgo extrema. Evitar el riesgo. Reducir el riesgo, Compartir o transferir.</v>
          </cell>
        </row>
        <row r="130">
          <cell r="H130" t="str">
            <v>10 = Zona de riesgo extrema. Evitar el riesgo. Reducir el riesgo, Compartir o transferir.</v>
          </cell>
          <cell r="I130" t="str">
            <v>2. Entre 51-75</v>
          </cell>
          <cell r="J130" t="str">
            <v>Preventivo</v>
          </cell>
          <cell r="K130" t="str">
            <v>10 = Zona de riesgo extrema. Evitar el riesgo. Reducir el riesgo, Compartir o transferir.</v>
          </cell>
        </row>
        <row r="131">
          <cell r="H131" t="str">
            <v>10 = Zona de riesgo extrema. Evitar el riesgo. Reducir el riesgo, Compartir o transferir.</v>
          </cell>
          <cell r="I131" t="str">
            <v>2. Entre 51-75</v>
          </cell>
          <cell r="J131" t="str">
            <v>Correctivo</v>
          </cell>
          <cell r="K131" t="str">
            <v>5 = Zona de riesgo alta. Reducir el riesgo. Evitar el riesgo compartir o transferir.</v>
          </cell>
        </row>
        <row r="132">
          <cell r="H132" t="str">
            <v>10 = Zona de riesgo extrema. Evitar el riesgo. Reducir el riesgo, Compartir o transferir.</v>
          </cell>
          <cell r="I132" t="str">
            <v>3. Entre 76-100</v>
          </cell>
          <cell r="J132" t="str">
            <v>Preventivo</v>
          </cell>
          <cell r="K132" t="str">
            <v>8 = Zona de riesgo alta. Reducir el riesgo. Evitar el riesgo compartir o transferir.</v>
          </cell>
        </row>
        <row r="133">
          <cell r="H133" t="str">
            <v>10 = Zona de riesgo extrema. Evitar el riesgo. Reducir el riesgo, Compartir o transferir.</v>
          </cell>
          <cell r="I133" t="str">
            <v>3. Entre 76-100</v>
          </cell>
          <cell r="J133" t="str">
            <v>Correctivo</v>
          </cell>
          <cell r="K133" t="str">
            <v>5 = Zona de riesgo alta. Reducir el riesgo. Evitar el riesgo compartir o transferir.</v>
          </cell>
        </row>
        <row r="134">
          <cell r="H134" t="str">
            <v>15 = Zona de riesgo extrema. Evitar el riesgo. Reducir el riesgo, Compartir o transferir.</v>
          </cell>
          <cell r="I134" t="str">
            <v>1. Entre 0-50</v>
          </cell>
          <cell r="J134" t="str">
            <v>Preventivo</v>
          </cell>
          <cell r="K134" t="str">
            <v>6 = Zona de riesgo moderada. Asumir el riesgo. Reducir el Riesgo.</v>
          </cell>
        </row>
        <row r="135">
          <cell r="H135" t="str">
            <v>15 = Zona de riesgo extrema. Evitar el riesgo. Reducir el riesgo, Compartir o transferir.</v>
          </cell>
          <cell r="I135" t="str">
            <v>1. Entre 0-50</v>
          </cell>
          <cell r="J135" t="str">
            <v>Correctivo</v>
          </cell>
          <cell r="K135" t="str">
            <v>15 = Zona de riesgo extrema. Evitar el riesgo. Reducir el riesgo, Compartir o transferir.</v>
          </cell>
        </row>
        <row r="136">
          <cell r="H136" t="str">
            <v>15 = Zona de riesgo extrema. Evitar el riesgo. Reducir el riesgo, Compartir o transferir.</v>
          </cell>
          <cell r="I136" t="str">
            <v>2. Entre 51-75</v>
          </cell>
          <cell r="J136" t="str">
            <v>Preventivo</v>
          </cell>
          <cell r="K136" t="str">
            <v>15 = Zona de riesgo extrema. Evitar el riesgo. Reducir el riesgo, Compartir o transferir.</v>
          </cell>
        </row>
        <row r="137">
          <cell r="H137" t="str">
            <v>15 = Zona de riesgo extrema. Evitar el riesgo. Reducir el riesgo, Compartir o transferir.</v>
          </cell>
          <cell r="I137" t="str">
            <v>2. Entre 51-75</v>
          </cell>
          <cell r="J137" t="str">
            <v>Correctivo</v>
          </cell>
          <cell r="K137" t="str">
            <v>10 = Zona de riesgo extrema. Evitar el riesgo. Reducir el riesgo, Compartir o transferir.</v>
          </cell>
        </row>
        <row r="138">
          <cell r="H138" t="str">
            <v>15 = Zona de riesgo extrema. Evitar el riesgo. Reducir el riesgo, Compartir o transferir.</v>
          </cell>
          <cell r="I138" t="str">
            <v>3. Entre 76-100</v>
          </cell>
          <cell r="J138" t="str">
            <v>Preventivo</v>
          </cell>
          <cell r="K138" t="str">
            <v>12 = Zona de riesgo extrema. Evitar el riesgo. Reducir el riesgo, Compartir o transferir.</v>
          </cell>
        </row>
        <row r="139">
          <cell r="H139" t="str">
            <v>15 = Zona de riesgo extrema. Evitar el riesgo. Reducir el riesgo, Compartir o transferir.</v>
          </cell>
          <cell r="I139" t="str">
            <v>3. Entre 76-100</v>
          </cell>
          <cell r="J139" t="str">
            <v>Correctivo</v>
          </cell>
          <cell r="K139" t="str">
            <v>5 = Zona de riesgo alta. Reducir el riesgo. Evitar el riesgo compartir o transferir.</v>
          </cell>
        </row>
        <row r="140">
          <cell r="H140" t="str">
            <v>20 = Zona de riesgo extrema. Evitar el riesgo. Reducir el riesgo, Compartir o transferir.</v>
          </cell>
          <cell r="I140" t="str">
            <v>1. Entre 0-50</v>
          </cell>
          <cell r="J140" t="str">
            <v>Preventivo</v>
          </cell>
          <cell r="K140" t="str">
            <v>9 = Zona de riesgo alta. Reducir el riesgo. Evitar el riesgo compartir o transferir.</v>
          </cell>
        </row>
        <row r="141">
          <cell r="H141" t="str">
            <v>20 = Zona de riesgo extrema. Evitar el riesgo. Reducir el riesgo, Compartir o transferir.</v>
          </cell>
          <cell r="I141" t="str">
            <v>1. Entre 0-50</v>
          </cell>
          <cell r="J141" t="str">
            <v>Correctivo</v>
          </cell>
          <cell r="K141" t="str">
            <v>20 = Zona de riesgo extrema. Evitar el riesgo. Reducir el riesgo, Compartir o transferir.</v>
          </cell>
        </row>
        <row r="142">
          <cell r="H142" t="str">
            <v>20 = Zona de riesgo extrema. Evitar el riesgo. Reducir el riesgo, Compartir o transferir.</v>
          </cell>
          <cell r="I142" t="str">
            <v>2. Entre 51-75</v>
          </cell>
          <cell r="J142" t="str">
            <v>Preventivo</v>
          </cell>
          <cell r="K142" t="str">
            <v>20 = Zona de riesgo extrema. Evitar el riesgo. Reducir el riesgo, Compartir o transferir.</v>
          </cell>
        </row>
        <row r="143">
          <cell r="H143" t="str">
            <v>20 = Zona de riesgo extrema. Evitar el riesgo. Reducir el riesgo, Compartir o transferir.</v>
          </cell>
          <cell r="I143" t="str">
            <v>2. Entre 51-75</v>
          </cell>
          <cell r="J143" t="str">
            <v>Correctivo</v>
          </cell>
          <cell r="K143" t="str">
            <v>15 = Zona de riesgo extrema. Evitar el riesgo. Reducir el riesgo, Compartir o transferir.</v>
          </cell>
        </row>
        <row r="144">
          <cell r="H144" t="str">
            <v>20 = Zona de riesgo extrema. Evitar el riesgo. Reducir el riesgo, Compartir o transferir.</v>
          </cell>
          <cell r="I144" t="str">
            <v>3. Entre 76-100</v>
          </cell>
          <cell r="J144" t="str">
            <v>Preventivo</v>
          </cell>
          <cell r="K144" t="str">
            <v>16 = Zona de riesgo extrema. Evitar el riesgo. Reducir el riesgo, Compartir o transferir.</v>
          </cell>
        </row>
        <row r="145">
          <cell r="H145" t="str">
            <v>20 = Zona de riesgo extrema. Evitar el riesgo. Reducir el riesgo, Compartir o transferir.</v>
          </cell>
          <cell r="I145" t="str">
            <v>3. Entre 76-100</v>
          </cell>
          <cell r="J145" t="str">
            <v>Correctivo</v>
          </cell>
          <cell r="K145" t="str">
            <v>10 = Zona de riesgo extrema. Evitar el riesgo. Reducir el riesgo, Compartir o transferir.</v>
          </cell>
        </row>
        <row r="146">
          <cell r="H146" t="str">
            <v>25 = Zona de riesgo extrema. Evitar el riesgo. Reducir el riesgo, Compartir o transferir.</v>
          </cell>
          <cell r="I146" t="str">
            <v>1. Entre 0-50</v>
          </cell>
          <cell r="J146" t="str">
            <v>Preventivo</v>
          </cell>
          <cell r="K146" t="str">
            <v>12 = Zona de riesgo alta. Reducir el riesgo. Evitar el riesgo compartir o transferir.</v>
          </cell>
        </row>
        <row r="147">
          <cell r="H147" t="str">
            <v>25 = Zona de riesgo extrema. Evitar el riesgo. Reducir el riesgo, Compartir o transferir.</v>
          </cell>
          <cell r="I147" t="str">
            <v>1. Entre 0-50</v>
          </cell>
          <cell r="J147" t="str">
            <v>Correctivo</v>
          </cell>
          <cell r="K147" t="str">
            <v>25 = Zona de riesgo extrema. Evitar el riesgo. Reducir el riesgo, Compartir o transferir.</v>
          </cell>
        </row>
        <row r="148">
          <cell r="H148" t="str">
            <v>25 = Zona de riesgo extrema. Evitar el riesgo. Reducir el riesgo, Compartir o transferir.</v>
          </cell>
          <cell r="I148" t="str">
            <v>2. Entre 51-75</v>
          </cell>
          <cell r="J148" t="str">
            <v>Preventivo</v>
          </cell>
          <cell r="K148" t="str">
            <v>25 = Zona de riesgo extrema. Evitar el riesgo. Reducir el riesgo, Compartir o transferir.</v>
          </cell>
        </row>
        <row r="149">
          <cell r="H149" t="str">
            <v>25 = Zona de riesgo extrema. Evitar el riesgo. Reducir el riesgo, Compartir o transferir.</v>
          </cell>
          <cell r="I149" t="str">
            <v>2. Entre 51-75</v>
          </cell>
          <cell r="J149" t="str">
            <v>Correctivo</v>
          </cell>
          <cell r="K149" t="str">
            <v>20 = Zona de riesgo extrema. Evitar el riesgo. Reducir el riesgo, Compartir o transferir.</v>
          </cell>
        </row>
        <row r="150">
          <cell r="H150" t="str">
            <v>25 = Zona de riesgo extrema. Evitar el riesgo. Reducir el riesgo, Compartir o transferir.</v>
          </cell>
          <cell r="I150" t="str">
            <v>3. Entre 76-100</v>
          </cell>
          <cell r="J150" t="str">
            <v>Preventivo</v>
          </cell>
          <cell r="K150" t="str">
            <v>20 = Zona de riesgo extrema. Evitar el riesgo. Reducir el riesgo, Compartir o transferir.</v>
          </cell>
        </row>
        <row r="151">
          <cell r="H151" t="str">
            <v>25 = Zona de riesgo extrema. Evitar el riesgo. Reducir el riesgo, Compartir o transferir.</v>
          </cell>
          <cell r="I151" t="str">
            <v>3. Entre 76-100</v>
          </cell>
          <cell r="J151" t="str">
            <v>Correctivo</v>
          </cell>
          <cell r="K151" t="str">
            <v>15 = Zona de riesgo extrema. Evitar el riesgo. Reducir el riesgo, Compartir o transferir.</v>
          </cell>
        </row>
        <row r="152">
          <cell r="K152" t="str">
            <v>15 = Zona de riesgo extrema. Evitar el riesgo. Reducir el riesgo, Compartir o transferir.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H2" t="str">
            <v xml:space="preserve">1 = Zona de riesgo baja. Asumir el riesgo </v>
          </cell>
          <cell r="J2" t="str">
            <v>Preventivo</v>
          </cell>
        </row>
        <row r="3">
          <cell r="H3" t="str">
            <v xml:space="preserve">1 = Zona de riesgo baja. Asumir el riesgo </v>
          </cell>
          <cell r="J3" t="str">
            <v>Correctivo</v>
          </cell>
        </row>
        <row r="4">
          <cell r="H4" t="str">
            <v xml:space="preserve">1 = Zona de riesgo baja. Asumir el riesgo </v>
          </cell>
          <cell r="J4" t="str">
            <v>Preventivo</v>
          </cell>
        </row>
        <row r="5">
          <cell r="H5" t="str">
            <v xml:space="preserve">1 = Zona de riesgo baja. Asumir el riesgo </v>
          </cell>
          <cell r="J5" t="str">
            <v>Correctivo</v>
          </cell>
        </row>
        <row r="6">
          <cell r="H6" t="str">
            <v xml:space="preserve">1 = Zona de riesgo baja. Asumir el riesgo </v>
          </cell>
          <cell r="J6" t="str">
            <v>Preventivo</v>
          </cell>
        </row>
        <row r="7">
          <cell r="H7" t="str">
            <v xml:space="preserve">1 = Zona de riesgo baja. Asumir el riesgo </v>
          </cell>
          <cell r="J7" t="str">
            <v>Correctivo</v>
          </cell>
        </row>
        <row r="8">
          <cell r="H8" t="str">
            <v>2 = Zona de riesgo baja. Asumir el riesgo</v>
          </cell>
          <cell r="J8" t="str">
            <v>Preventivo</v>
          </cell>
        </row>
        <row r="9">
          <cell r="H9" t="str">
            <v>2 = Zona de riesgo baja. Asumir el riesgo</v>
          </cell>
          <cell r="J9" t="str">
            <v>Correctivo</v>
          </cell>
        </row>
        <row r="10">
          <cell r="H10" t="str">
            <v>2 = Zona de riesgo baja. Asumir el riesgo</v>
          </cell>
          <cell r="J10" t="str">
            <v>Preventivo</v>
          </cell>
        </row>
        <row r="11">
          <cell r="H11" t="str">
            <v>2 = Zona de riesgo baja. Asumir el riesgo</v>
          </cell>
          <cell r="J11" t="str">
            <v>Correctivo</v>
          </cell>
        </row>
        <row r="12">
          <cell r="H12" t="str">
            <v>2 = Zona de riesgo baja. Asumir el riesgo</v>
          </cell>
          <cell r="J12" t="str">
            <v>Preventivo</v>
          </cell>
        </row>
        <row r="13">
          <cell r="H13" t="str">
            <v>2 = Zona de riesgo baja. Asumir el riesgo</v>
          </cell>
          <cell r="J13" t="str">
            <v>Correctivo</v>
          </cell>
        </row>
        <row r="14">
          <cell r="H14" t="str">
            <v>3 = Zona de riesgo baja. Asumir el riesgo</v>
          </cell>
          <cell r="J14" t="str">
            <v>Preventivo</v>
          </cell>
        </row>
        <row r="15">
          <cell r="H15" t="str">
            <v>3 = Zona de riesgo baja. Asumir el riesgo</v>
          </cell>
          <cell r="J15" t="str">
            <v>Correctivo</v>
          </cell>
        </row>
        <row r="16">
          <cell r="H16" t="str">
            <v>3 = Zona de riesgo baja. Asumir el riesgo</v>
          </cell>
          <cell r="J16" t="str">
            <v>Preventivo</v>
          </cell>
        </row>
        <row r="17">
          <cell r="H17" t="str">
            <v>3 = Zona de riesgo baja. Asumir el riesgo</v>
          </cell>
          <cell r="J17" t="str">
            <v>Correctivo</v>
          </cell>
        </row>
        <row r="18">
          <cell r="H18" t="str">
            <v>3 = Zona de riesgo baja. Asumir el riesgo</v>
          </cell>
          <cell r="J18" t="str">
            <v>Preventivo</v>
          </cell>
        </row>
        <row r="19">
          <cell r="H19" t="str">
            <v>3 = Zona de riesgo baja. Asumir el riesgo</v>
          </cell>
          <cell r="J19" t="str">
            <v>Correctivo</v>
          </cell>
        </row>
        <row r="20">
          <cell r="H20" t="str">
            <v>4 = Zona de riesgo moderada. Asumir el riesgo. Reducir el Riesgo.</v>
          </cell>
          <cell r="J20" t="str">
            <v>Preventivo</v>
          </cell>
        </row>
        <row r="21">
          <cell r="H21" t="str">
            <v>4 = Zona de riesgo moderada. Asumir el riesgo. Reducir el Riesgo.</v>
          </cell>
          <cell r="J21" t="str">
            <v>Correctivo</v>
          </cell>
        </row>
        <row r="22">
          <cell r="H22" t="str">
            <v>4 = Zona de riesgo moderada. Asumir el riesgo. Reducir el Riesgo.</v>
          </cell>
          <cell r="J22" t="str">
            <v>Preventivo</v>
          </cell>
        </row>
        <row r="23">
          <cell r="H23" t="str">
            <v>4 = Zona de riesgo moderada. Asumir el riesgo. Reducir el Riesgo.</v>
          </cell>
          <cell r="J23" t="str">
            <v>Correctivo</v>
          </cell>
        </row>
        <row r="24">
          <cell r="H24" t="str">
            <v>4 = Zona de riesgo moderada. Asumir el riesgo. Reducir el Riesgo.</v>
          </cell>
          <cell r="J24" t="str">
            <v>Preventivo</v>
          </cell>
        </row>
        <row r="25">
          <cell r="H25" t="str">
            <v>4 = Zona de riesgo moderada. Asumir el riesgo. Reducir el Riesgo.</v>
          </cell>
          <cell r="J25" t="str">
            <v>Correctivo</v>
          </cell>
        </row>
        <row r="26">
          <cell r="H26" t="str">
            <v>5 = Zona de riesgo alta. Reducir el riesgo. Evitar el riesgo compartir o transferir.</v>
          </cell>
          <cell r="J26" t="str">
            <v>Preventivo</v>
          </cell>
        </row>
        <row r="27">
          <cell r="H27" t="str">
            <v>5 = Zona de riesgo alta. Reducir el riesgo. Evitar el riesgo compartir o transferir.</v>
          </cell>
          <cell r="J27" t="str">
            <v>Correctivo</v>
          </cell>
        </row>
        <row r="28">
          <cell r="H28" t="str">
            <v>5 = Zona de riesgo alta. Reducir el riesgo. Evitar el riesgo compartir o transferir.</v>
          </cell>
          <cell r="J28" t="str">
            <v>Preventivo</v>
          </cell>
        </row>
        <row r="29">
          <cell r="H29" t="str">
            <v>5 = Zona de riesgo alta. Reducir el riesgo. Evitar el riesgo compartir o transferir.</v>
          </cell>
          <cell r="J29" t="str">
            <v>Correctivo</v>
          </cell>
        </row>
        <row r="30">
          <cell r="H30" t="str">
            <v>5 = Zona de riesgo alta. Reducir el riesgo. Evitar el riesgo compartir o transferir.</v>
          </cell>
          <cell r="J30" t="str">
            <v>Preventivo</v>
          </cell>
        </row>
        <row r="31">
          <cell r="H31" t="str">
            <v>5 = Zona de riesgo alta. Reducir el riesgo. Evitar el riesgo compartir o transferir.</v>
          </cell>
          <cell r="J31" t="str">
            <v>Correctivo</v>
          </cell>
        </row>
        <row r="32">
          <cell r="H32" t="str">
            <v>2 = Zona de riesgo baja. Asumir el riesgo</v>
          </cell>
          <cell r="J32" t="str">
            <v>Preventivo</v>
          </cell>
        </row>
        <row r="33">
          <cell r="H33" t="str">
            <v>2 = Zona de riesgo baja. Asumir el riesgo</v>
          </cell>
          <cell r="J33" t="str">
            <v>Correctivo</v>
          </cell>
        </row>
        <row r="34">
          <cell r="H34" t="str">
            <v>2 = Zona de riesgo baja. Asumir el riesgo</v>
          </cell>
          <cell r="J34" t="str">
            <v>Preventivo</v>
          </cell>
        </row>
        <row r="35">
          <cell r="H35" t="str">
            <v>2 = Zona de riesgo baja. Asumir el riesgo</v>
          </cell>
          <cell r="J35" t="str">
            <v>Correctivo</v>
          </cell>
        </row>
        <row r="36">
          <cell r="H36" t="str">
            <v>2 = Zona de riesgo baja. Asumir el riesgo</v>
          </cell>
          <cell r="J36" t="str">
            <v>Preventivo</v>
          </cell>
        </row>
        <row r="37">
          <cell r="H37" t="str">
            <v>2 = Zona de riesgo baja. Asumir el riesgo</v>
          </cell>
          <cell r="J37" t="str">
            <v>Correctivo</v>
          </cell>
        </row>
        <row r="38">
          <cell r="H38" t="str">
            <v>4 = Zona de riesgo baja. Asumir el riesgo</v>
          </cell>
          <cell r="J38" t="str">
            <v>Preventivo</v>
          </cell>
        </row>
        <row r="39">
          <cell r="H39" t="str">
            <v>4 = Zona de riesgo baja. Asumir el riesgo</v>
          </cell>
          <cell r="J39" t="str">
            <v>Correctivo</v>
          </cell>
        </row>
        <row r="40">
          <cell r="H40" t="str">
            <v>4 = Zona de riesgo baja. Asumir el riesgo</v>
          </cell>
          <cell r="J40" t="str">
            <v>Preventivo</v>
          </cell>
        </row>
        <row r="41">
          <cell r="H41" t="str">
            <v>4 = Zona de riesgo baja. Asumir el riesgo</v>
          </cell>
          <cell r="J41" t="str">
            <v>Correctivo</v>
          </cell>
        </row>
        <row r="42">
          <cell r="H42" t="str">
            <v>4 = Zona de riesgo baja. Asumir el riesgo</v>
          </cell>
          <cell r="J42" t="str">
            <v>Preventivo</v>
          </cell>
        </row>
        <row r="43">
          <cell r="H43" t="str">
            <v>4 = Zona de riesgo baja. Asumir el riesgo</v>
          </cell>
          <cell r="J43" t="str">
            <v>Correctivo</v>
          </cell>
        </row>
        <row r="44">
          <cell r="H44" t="str">
            <v>6 = Zona de riesgo moderada. Asumir el riesgo. Reducir el Riesgo.</v>
          </cell>
          <cell r="J44" t="str">
            <v>Preventivo</v>
          </cell>
        </row>
        <row r="45">
          <cell r="H45" t="str">
            <v>6 = Zona de riesgo moderada. Asumir el riesgo. Reducir el Riesgo.</v>
          </cell>
          <cell r="J45" t="str">
            <v>Correctivo</v>
          </cell>
        </row>
        <row r="46">
          <cell r="H46" t="str">
            <v>6 = Zona de riesgo moderada. Asumir el riesgo. Reducir el Riesgo.</v>
          </cell>
          <cell r="J46" t="str">
            <v>Preventivo</v>
          </cell>
        </row>
        <row r="47">
          <cell r="H47" t="str">
            <v>6 = Zona de riesgo moderada. Asumir el riesgo. Reducir el Riesgo.</v>
          </cell>
          <cell r="J47" t="str">
            <v>Correctivo</v>
          </cell>
        </row>
        <row r="48">
          <cell r="H48" t="str">
            <v>6 = Zona de riesgo moderada. Asumir el riesgo. Reducir el Riesgo.</v>
          </cell>
          <cell r="J48" t="str">
            <v>Preventivo</v>
          </cell>
        </row>
        <row r="49">
          <cell r="H49" t="str">
            <v>6 = Zona de riesgo moderada. Asumir el riesgo. Reducir el Riesgo.</v>
          </cell>
          <cell r="J49" t="str">
            <v>Correctivo</v>
          </cell>
        </row>
        <row r="50">
          <cell r="H50" t="str">
            <v>8 = Zona de riesgo alta. Reducir el riesgo. Evitar el riesgo compartir o transferir.</v>
          </cell>
          <cell r="J50" t="str">
            <v>Preventivo</v>
          </cell>
        </row>
        <row r="51">
          <cell r="H51" t="str">
            <v>8 = Zona de riesgo alta. Reducir el riesgo. Evitar el riesgo compartir o transferir.</v>
          </cell>
          <cell r="J51" t="str">
            <v>Correctivo</v>
          </cell>
        </row>
        <row r="52">
          <cell r="H52" t="str">
            <v>8 = Zona de riesgo alta. Reducir el riesgo. Evitar el riesgo compartir o transferir.</v>
          </cell>
          <cell r="J52" t="str">
            <v>Preventivo</v>
          </cell>
        </row>
        <row r="53">
          <cell r="H53" t="str">
            <v>8 = Zona de riesgo alta. Reducir el riesgo. Evitar el riesgo compartir o transferir.</v>
          </cell>
          <cell r="J53" t="str">
            <v>Correctivo</v>
          </cell>
        </row>
        <row r="54">
          <cell r="H54" t="str">
            <v>8 = Zona de riesgo alta. Reducir el riesgo. Evitar el riesgo compartir o transferir.</v>
          </cell>
          <cell r="J54" t="str">
            <v>Preventivo</v>
          </cell>
        </row>
        <row r="55">
          <cell r="H55" t="str">
            <v>8 = Zona de riesgo alta. Reducir el riesgo. Evitar el riesgo compartir o transferir.</v>
          </cell>
          <cell r="J55" t="str">
            <v>Correctivo</v>
          </cell>
        </row>
        <row r="56">
          <cell r="H56" t="str">
            <v>10 = Zona de riesgo alta. Reducir el riesgo. Evitar el riesgo compartir o transferir.</v>
          </cell>
          <cell r="J56" t="str">
            <v>Preventivo</v>
          </cell>
        </row>
        <row r="57">
          <cell r="H57" t="str">
            <v>10 = Zona de riesgo alta. Reducir el riesgo. Evitar el riesgo compartir o transferir.</v>
          </cell>
          <cell r="J57" t="str">
            <v>Correctivo</v>
          </cell>
        </row>
        <row r="58">
          <cell r="H58" t="str">
            <v>10 = Zona de riesgo alta. Reducir el riesgo. Evitar el riesgo compartir o transferir.</v>
          </cell>
          <cell r="J58" t="str">
            <v>Preventivo</v>
          </cell>
        </row>
        <row r="59">
          <cell r="H59" t="str">
            <v>10 = Zona de riesgo alta. Reducir el riesgo. Evitar el riesgo compartir o transferir.</v>
          </cell>
          <cell r="J59" t="str">
            <v>Correctivo</v>
          </cell>
        </row>
        <row r="60">
          <cell r="H60" t="str">
            <v>10 = Zona de riesgo alta. Reducir el riesgo. Evitar el riesgo compartir o transferir.</v>
          </cell>
          <cell r="J60" t="str">
            <v>Preventivo</v>
          </cell>
        </row>
        <row r="61">
          <cell r="H61" t="str">
            <v>10 = Zona de riesgo alta. Reducir el riesgo. Evitar el riesgo compartir o transferir.</v>
          </cell>
          <cell r="J61" t="str">
            <v>Correctivo</v>
          </cell>
        </row>
        <row r="62">
          <cell r="H62" t="str">
            <v>3 = Zona de riesgo moderada. Asumir el riesgo. Reducir el Riesgo.</v>
          </cell>
          <cell r="J62" t="str">
            <v>Preventivo</v>
          </cell>
        </row>
        <row r="63">
          <cell r="H63" t="str">
            <v>3 = Zona de riesgo moderada. Asumir el riesgo. Reducir el Riesgo.</v>
          </cell>
          <cell r="J63" t="str">
            <v>Correctivo</v>
          </cell>
        </row>
        <row r="64">
          <cell r="H64" t="str">
            <v>3 = Zona de riesgo moderada. Asumir el riesgo. Reducir el Riesgo.</v>
          </cell>
          <cell r="J64" t="str">
            <v>Preventivo</v>
          </cell>
        </row>
        <row r="65">
          <cell r="H65" t="str">
            <v>3 = Zona de riesgo moderada. Asumir el riesgo. Reducir el Riesgo.</v>
          </cell>
          <cell r="J65" t="str">
            <v>Correctivo</v>
          </cell>
        </row>
        <row r="66">
          <cell r="H66" t="str">
            <v>3 = Zona de riesgo moderada. Asumir el riesgo. Reducir el Riesgo.</v>
          </cell>
          <cell r="J66" t="str">
            <v>Preventivo</v>
          </cell>
        </row>
        <row r="67">
          <cell r="H67" t="str">
            <v>3 = Zona de riesgo moderada. Asumir el riesgo. Reducir el Riesgo.</v>
          </cell>
          <cell r="J67" t="str">
            <v>Correctivo</v>
          </cell>
        </row>
        <row r="68">
          <cell r="H68" t="str">
            <v>6 = Zona de riesgo moderada. Asumir el riesgo. Reducir el Riesgo.</v>
          </cell>
          <cell r="J68" t="str">
            <v>Preventivo</v>
          </cell>
        </row>
        <row r="69">
          <cell r="H69" t="str">
            <v>6 = Zona de riesgo moderada. Asumir el riesgo. Reducir el Riesgo.</v>
          </cell>
          <cell r="J69" t="str">
            <v>Correctivo</v>
          </cell>
        </row>
        <row r="70">
          <cell r="H70" t="str">
            <v>6 = Zona de riesgo moderada. Asumir el riesgo. Reducir el Riesgo.</v>
          </cell>
          <cell r="J70" t="str">
            <v>Preventivo</v>
          </cell>
        </row>
        <row r="71">
          <cell r="H71" t="str">
            <v>6 = Zona de riesgo moderada. Asumir el riesgo. Reducir el Riesgo.</v>
          </cell>
          <cell r="J71" t="str">
            <v>Correctivo</v>
          </cell>
        </row>
        <row r="72">
          <cell r="H72" t="str">
            <v>6 = Zona de riesgo moderada. Asumir el riesgo. Reducir el Riesgo.</v>
          </cell>
          <cell r="J72" t="str">
            <v>Preventivo</v>
          </cell>
        </row>
        <row r="73">
          <cell r="H73" t="str">
            <v>6 = Zona de riesgo moderada. Asumir el riesgo. Reducir el Riesgo.</v>
          </cell>
          <cell r="J73" t="str">
            <v>Correctivo</v>
          </cell>
        </row>
        <row r="74">
          <cell r="H74" t="str">
            <v>9 = Zona de riesgo alta. Reducir el riesgo. Evitar el riesgo compartir o transferir.</v>
          </cell>
          <cell r="J74" t="str">
            <v>Preventivo</v>
          </cell>
        </row>
        <row r="75">
          <cell r="H75" t="str">
            <v>9 = Zona de riesgo alta. Reducir el riesgo. Evitar el riesgo compartir o transferir.</v>
          </cell>
          <cell r="J75" t="str">
            <v>Correctivo</v>
          </cell>
        </row>
        <row r="76">
          <cell r="H76" t="str">
            <v>9 = Zona de riesgo alta. Reducir el riesgo. Evitar el riesgo compartir o transferir.</v>
          </cell>
          <cell r="J76" t="str">
            <v>Preventivo</v>
          </cell>
        </row>
        <row r="77">
          <cell r="H77" t="str">
            <v>9 = Zona de riesgo alta. Reducir el riesgo. Evitar el riesgo compartir o transferir.</v>
          </cell>
          <cell r="J77" t="str">
            <v>Correctivo</v>
          </cell>
        </row>
        <row r="78">
          <cell r="H78" t="str">
            <v>9 = Zona de riesgo alta. Reducir el riesgo. Evitar el riesgo compartir o transferir.</v>
          </cell>
          <cell r="J78" t="str">
            <v>Preventivo</v>
          </cell>
        </row>
        <row r="79">
          <cell r="H79" t="str">
            <v>9 = Zona de riesgo alta. Reducir el riesgo. Evitar el riesgo compartir o transferir.</v>
          </cell>
          <cell r="J79" t="str">
            <v>Correctivo</v>
          </cell>
        </row>
        <row r="80">
          <cell r="H80" t="str">
            <v>12 = Zona de riesgo alta. Reducir el riesgo. Evitar el riesgo compartir o transferir.</v>
          </cell>
          <cell r="J80" t="str">
            <v>Preventivo</v>
          </cell>
        </row>
        <row r="81">
          <cell r="H81" t="str">
            <v>12 = Zona de riesgo alta. Reducir el riesgo. Evitar el riesgo compartir o transferir.</v>
          </cell>
          <cell r="J81" t="str">
            <v>Correctivo</v>
          </cell>
        </row>
        <row r="82">
          <cell r="H82" t="str">
            <v>12 = Zona de riesgo alta. Reducir el riesgo. Evitar el riesgo compartir o transferir.</v>
          </cell>
          <cell r="J82" t="str">
            <v>Preventivo</v>
          </cell>
        </row>
        <row r="83">
          <cell r="H83" t="str">
            <v>12 = Zona de riesgo alta. Reducir el riesgo. Evitar el riesgo compartir o transferir.</v>
          </cell>
          <cell r="J83" t="str">
            <v>Correctivo</v>
          </cell>
        </row>
        <row r="84">
          <cell r="H84" t="str">
            <v>12 = Zona de riesgo alta. Reducir el riesgo. Evitar el riesgo compartir o transferir.</v>
          </cell>
          <cell r="J84" t="str">
            <v>Preventivo</v>
          </cell>
        </row>
        <row r="85">
          <cell r="H85" t="str">
            <v>12 = Zona de riesgo alta. Reducir el riesgo. Evitar el riesgo compartir o transferir.</v>
          </cell>
          <cell r="J85" t="str">
            <v>Correctivo</v>
          </cell>
        </row>
        <row r="86">
          <cell r="H86" t="str">
            <v>15 = Zona de riesgo extrema. Evitar el riesgo. Reducir el riesgo, Compartir o transferir.</v>
          </cell>
          <cell r="J86" t="str">
            <v>Preventivo</v>
          </cell>
        </row>
        <row r="87">
          <cell r="H87" t="str">
            <v>15 = Zona de riesgo extrema. Evitar el riesgo. Reducir el riesgo, Compartir o transferir.</v>
          </cell>
          <cell r="J87" t="str">
            <v>Correctivo</v>
          </cell>
        </row>
        <row r="88">
          <cell r="H88" t="str">
            <v>15 = Zona de riesgo extrema. Evitar el riesgo. Reducir el riesgo, Compartir o transferir.</v>
          </cell>
          <cell r="J88" t="str">
            <v>Preventivo</v>
          </cell>
        </row>
        <row r="89">
          <cell r="H89" t="str">
            <v>15 = Zona de riesgo extrema. Evitar el riesgo. Reducir el riesgo, Compartir o transferir.</v>
          </cell>
          <cell r="J89" t="str">
            <v>Correctivo</v>
          </cell>
        </row>
        <row r="90">
          <cell r="H90" t="str">
            <v>15 = Zona de riesgo extrema. Evitar el riesgo. Reducir el riesgo, Compartir o transferir.</v>
          </cell>
          <cell r="J90" t="str">
            <v>Preventivo</v>
          </cell>
        </row>
        <row r="91">
          <cell r="H91" t="str">
            <v>15 = Zona de riesgo extrema. Evitar el riesgo. Reducir el riesgo, Compartir o transferir.</v>
          </cell>
          <cell r="J91" t="str">
            <v>Correctivo</v>
          </cell>
        </row>
        <row r="92">
          <cell r="H92" t="str">
            <v>4 = Zona de riesgo alta. Reducir el riesgo. Evitar el riesgo compartir o transferir.</v>
          </cell>
          <cell r="J92" t="str">
            <v>Preventivo</v>
          </cell>
        </row>
        <row r="93">
          <cell r="H93" t="str">
            <v>4 = Zona de riesgo alta. Reducir el riesgo. Evitar el riesgo compartir o transferir.</v>
          </cell>
          <cell r="J93" t="str">
            <v>Correctivo</v>
          </cell>
        </row>
        <row r="94">
          <cell r="H94" t="str">
            <v>4 = Zona de riesgo alta. Reducir el riesgo. Evitar el riesgo compartir o transferir.</v>
          </cell>
          <cell r="J94" t="str">
            <v>Preventivo</v>
          </cell>
        </row>
        <row r="95">
          <cell r="H95" t="str">
            <v>4 = Zona de riesgo alta. Reducir el riesgo. Evitar el riesgo compartir o transferir.</v>
          </cell>
          <cell r="J95" t="str">
            <v>Correctivo</v>
          </cell>
        </row>
        <row r="96">
          <cell r="H96" t="str">
            <v>4 = Zona de riesgo alta. Reducir el riesgo. Evitar el riesgo compartir o transferir.</v>
          </cell>
          <cell r="J96" t="str">
            <v>Preventivo</v>
          </cell>
        </row>
        <row r="97">
          <cell r="H97" t="str">
            <v>4 = Zona de riesgo alta. Reducir el riesgo. Evitar el riesgo compartir o transferir.</v>
          </cell>
          <cell r="J97" t="str">
            <v>Correctivo</v>
          </cell>
        </row>
        <row r="98">
          <cell r="H98" t="str">
            <v>8 = Zona de riesgo alta. Reducir el riesgo. Evitar el riesgo compartir o transferir.</v>
          </cell>
          <cell r="J98" t="str">
            <v>Preventivo</v>
          </cell>
        </row>
        <row r="99">
          <cell r="H99" t="str">
            <v>8 = Zona de riesgo alta. Reducir el riesgo. Evitar el riesgo compartir o transferir.</v>
          </cell>
          <cell r="J99" t="str">
            <v>Correctivo</v>
          </cell>
        </row>
        <row r="100">
          <cell r="H100" t="str">
            <v>8 = Zona de riesgo alta. Reducir el riesgo. Evitar el riesgo compartir o transferir.</v>
          </cell>
          <cell r="J100" t="str">
            <v>Preventivo</v>
          </cell>
        </row>
        <row r="101">
          <cell r="H101" t="str">
            <v>8 = Zona de riesgo alta. Reducir el riesgo. Evitar el riesgo compartir o transferir.</v>
          </cell>
          <cell r="J101" t="str">
            <v>Correctivo</v>
          </cell>
        </row>
        <row r="102">
          <cell r="H102" t="str">
            <v>8 = Zona de riesgo alta. Reducir el riesgo. Evitar el riesgo compartir o transferir.</v>
          </cell>
          <cell r="J102" t="str">
            <v>Preventivo</v>
          </cell>
        </row>
        <row r="103">
          <cell r="H103" t="str">
            <v>8 = Zona de riesgo alta. Reducir el riesgo. Evitar el riesgo compartir o transferir.</v>
          </cell>
          <cell r="J103" t="str">
            <v>Correctivo</v>
          </cell>
        </row>
        <row r="104">
          <cell r="H104" t="str">
            <v>12 = Zona de riesgo extrema. Evitar el riesgo. Reducir el riesgo, Compartir o transferir.</v>
          </cell>
          <cell r="J104" t="str">
            <v>Preventivo</v>
          </cell>
        </row>
        <row r="105">
          <cell r="H105" t="str">
            <v>12 = Zona de riesgo extrema. Evitar el riesgo. Reducir el riesgo, Compartir o transferir.</v>
          </cell>
          <cell r="J105" t="str">
            <v>Correctivo</v>
          </cell>
        </row>
        <row r="106">
          <cell r="H106" t="str">
            <v>12 = Zona de riesgo extrema. Evitar el riesgo. Reducir el riesgo, Compartir o transferir.</v>
          </cell>
          <cell r="J106" t="str">
            <v>Preventivo</v>
          </cell>
        </row>
        <row r="107">
          <cell r="H107" t="str">
            <v>12 = Zona de riesgo extrema. Evitar el riesgo. Reducir el riesgo, Compartir o transferir.</v>
          </cell>
          <cell r="J107" t="str">
            <v>Correctivo</v>
          </cell>
        </row>
        <row r="108">
          <cell r="H108" t="str">
            <v>12 = Zona de riesgo extrema. Evitar el riesgo. Reducir el riesgo, Compartir o transferir.</v>
          </cell>
          <cell r="J108" t="str">
            <v>Preventivo</v>
          </cell>
        </row>
        <row r="109">
          <cell r="H109" t="str">
            <v>12 = Zona de riesgo extrema. Evitar el riesgo. Reducir el riesgo, Compartir o transferir.</v>
          </cell>
          <cell r="J109" t="str">
            <v>Correctivo</v>
          </cell>
        </row>
        <row r="110">
          <cell r="H110" t="str">
            <v>16 = Zona de riesgo extrema. Evitar el riesgo. Reducir el riesgo, Compartir o transferir.</v>
          </cell>
          <cell r="J110" t="str">
            <v>Preventivo</v>
          </cell>
        </row>
        <row r="111">
          <cell r="H111" t="str">
            <v>16 = Zona de riesgo extrema. Evitar el riesgo. Reducir el riesgo, Compartir o transferir.</v>
          </cell>
          <cell r="J111" t="str">
            <v>Correctivo</v>
          </cell>
        </row>
        <row r="112">
          <cell r="H112" t="str">
            <v>16 = Zona de riesgo extrema. Evitar el riesgo. Reducir el riesgo, Compartir o transferir.</v>
          </cell>
          <cell r="J112" t="str">
            <v>Preventivo</v>
          </cell>
        </row>
        <row r="113">
          <cell r="H113" t="str">
            <v>16 = Zona de riesgo extrema. Evitar el riesgo. Reducir el riesgo, Compartir o transferir.</v>
          </cell>
          <cell r="J113" t="str">
            <v>Correctivo</v>
          </cell>
        </row>
        <row r="114">
          <cell r="H114" t="str">
            <v>16 = Zona de riesgo extrema. Evitar el riesgo. Reducir el riesgo, Compartir o transferir.</v>
          </cell>
          <cell r="J114" t="str">
            <v>Preventivo</v>
          </cell>
        </row>
        <row r="115">
          <cell r="H115" t="str">
            <v>16 = Zona de riesgo extrema. Evitar el riesgo. Reducir el riesgo, Compartir o transferir.</v>
          </cell>
          <cell r="J115" t="str">
            <v>Correctivo</v>
          </cell>
        </row>
        <row r="116">
          <cell r="H116" t="str">
            <v>20 = Zona de riesgo extrema. Evitar el riesgo. Reducir el riesgo, Compartir o transferir.</v>
          </cell>
          <cell r="J116" t="str">
            <v>Preventivo</v>
          </cell>
        </row>
        <row r="117">
          <cell r="H117" t="str">
            <v>20 = Zona de riesgo extrema. Evitar el riesgo. Reducir el riesgo, Compartir o transferir.</v>
          </cell>
          <cell r="J117" t="str">
            <v>Correctivo</v>
          </cell>
        </row>
        <row r="118">
          <cell r="H118" t="str">
            <v>20 = Zona de riesgo extrema. Evitar el riesgo. Reducir el riesgo, Compartir o transferir.</v>
          </cell>
          <cell r="J118" t="str">
            <v>Preventivo</v>
          </cell>
        </row>
        <row r="119">
          <cell r="H119" t="str">
            <v>20 = Zona de riesgo extrema. Evitar el riesgo. Reducir el riesgo, Compartir o transferir.</v>
          </cell>
          <cell r="J119" t="str">
            <v>Correctivo</v>
          </cell>
        </row>
        <row r="120">
          <cell r="H120" t="str">
            <v>20 = Zona de riesgo extrema. Evitar el riesgo. Reducir el riesgo, Compartir o transferir.</v>
          </cell>
          <cell r="J120" t="str">
            <v>Preventivo</v>
          </cell>
        </row>
        <row r="121">
          <cell r="H121" t="str">
            <v>20 = Zona de riesgo extrema. Evitar el riesgo. Reducir el riesgo, Compartir o transferir.</v>
          </cell>
          <cell r="J121" t="str">
            <v>Correctivo</v>
          </cell>
        </row>
        <row r="122">
          <cell r="H122" t="str">
            <v>5 = Zona de riesgo alta. Reducir el riesgo. Evitar el riesgo compartir o transferir.</v>
          </cell>
          <cell r="J122" t="str">
            <v>Preventivo</v>
          </cell>
        </row>
        <row r="123">
          <cell r="H123" t="str">
            <v>5 = Zona de riesgo alta. Reducir el riesgo. Evitar el riesgo compartir o transferir.</v>
          </cell>
          <cell r="J123" t="str">
            <v>Correctivo</v>
          </cell>
        </row>
        <row r="124">
          <cell r="H124" t="str">
            <v>5 = Zona de riesgo alta. Reducir el riesgo. Evitar el riesgo compartir o transferir.</v>
          </cell>
          <cell r="J124" t="str">
            <v>Preventivo</v>
          </cell>
        </row>
        <row r="125">
          <cell r="H125" t="str">
            <v>5 = Zona de riesgo alta. Reducir el riesgo. Evitar el riesgo compartir o transferir.</v>
          </cell>
          <cell r="J125" t="str">
            <v>Correctivo</v>
          </cell>
        </row>
        <row r="126">
          <cell r="H126" t="str">
            <v>5 = Zona de riesgo alta. Reducir el riesgo. Evitar el riesgo compartir o transferir.</v>
          </cell>
          <cell r="J126" t="str">
            <v>Preventivo</v>
          </cell>
        </row>
        <row r="127">
          <cell r="H127" t="str">
            <v>5 = Zona de riesgo alta. Reducir el riesgo. Evitar el riesgo compartir o transferir.</v>
          </cell>
          <cell r="J127" t="str">
            <v>Correctivo</v>
          </cell>
        </row>
        <row r="128">
          <cell r="H128" t="str">
            <v>10 = Zona de riesgo extrema. Evitar el riesgo. Reducir el riesgo, Compartir o transferir.</v>
          </cell>
          <cell r="J128" t="str">
            <v>Preventivo</v>
          </cell>
        </row>
        <row r="129">
          <cell r="H129" t="str">
            <v>10 = Zona de riesgo extrema. Evitar el riesgo. Reducir el riesgo, Compartir o transferir.</v>
          </cell>
          <cell r="J129" t="str">
            <v>Correctivo</v>
          </cell>
        </row>
        <row r="130">
          <cell r="H130" t="str">
            <v>10 = Zona de riesgo extrema. Evitar el riesgo. Reducir el riesgo, Compartir o transferir.</v>
          </cell>
          <cell r="J130" t="str">
            <v>Preventivo</v>
          </cell>
        </row>
        <row r="131">
          <cell r="H131" t="str">
            <v>10 = Zona de riesgo extrema. Evitar el riesgo. Reducir el riesgo, Compartir o transferir.</v>
          </cell>
          <cell r="J131" t="str">
            <v>Correctivo</v>
          </cell>
        </row>
        <row r="132">
          <cell r="H132" t="str">
            <v>10 = Zona de riesgo extrema. Evitar el riesgo. Reducir el riesgo, Compartir o transferir.</v>
          </cell>
          <cell r="J132" t="str">
            <v>Preventivo</v>
          </cell>
        </row>
        <row r="133">
          <cell r="H133" t="str">
            <v>10 = Zona de riesgo extrema. Evitar el riesgo. Reducir el riesgo, Compartir o transferir.</v>
          </cell>
          <cell r="J133" t="str">
            <v>Correctivo</v>
          </cell>
        </row>
        <row r="134">
          <cell r="H134" t="str">
            <v>15 = Zona de riesgo extrema. Evitar el riesgo. Reducir el riesgo, Compartir o transferir.</v>
          </cell>
          <cell r="J134" t="str">
            <v>Preventivo</v>
          </cell>
        </row>
        <row r="135">
          <cell r="H135" t="str">
            <v>15 = Zona de riesgo extrema. Evitar el riesgo. Reducir el riesgo, Compartir o transferir.</v>
          </cell>
          <cell r="J135" t="str">
            <v>Correctivo</v>
          </cell>
        </row>
        <row r="136">
          <cell r="H136" t="str">
            <v>15 = Zona de riesgo extrema. Evitar el riesgo. Reducir el riesgo, Compartir o transferir.</v>
          </cell>
          <cell r="J136" t="str">
            <v>Preventivo</v>
          </cell>
        </row>
        <row r="137">
          <cell r="H137" t="str">
            <v>15 = Zona de riesgo extrema. Evitar el riesgo. Reducir el riesgo, Compartir o transferir.</v>
          </cell>
          <cell r="J137" t="str">
            <v>Correctivo</v>
          </cell>
        </row>
        <row r="138">
          <cell r="H138" t="str">
            <v>15 = Zona de riesgo extrema. Evitar el riesgo. Reducir el riesgo, Compartir o transferir.</v>
          </cell>
          <cell r="J138" t="str">
            <v>Preventivo</v>
          </cell>
        </row>
        <row r="139">
          <cell r="H139" t="str">
            <v>15 = Zona de riesgo extrema. Evitar el riesgo. Reducir el riesgo, Compartir o transferir.</v>
          </cell>
          <cell r="J139" t="str">
            <v>Correctivo</v>
          </cell>
        </row>
        <row r="140">
          <cell r="H140" t="str">
            <v>20 = Zona de riesgo extrema. Evitar el riesgo. Reducir el riesgo, Compartir o transferir.</v>
          </cell>
          <cell r="J140" t="str">
            <v>Preventivo</v>
          </cell>
        </row>
        <row r="141">
          <cell r="H141" t="str">
            <v>20 = Zona de riesgo extrema. Evitar el riesgo. Reducir el riesgo, Compartir o transferir.</v>
          </cell>
          <cell r="J141" t="str">
            <v>Correctivo</v>
          </cell>
        </row>
        <row r="142">
          <cell r="H142" t="str">
            <v>20 = Zona de riesgo extrema. Evitar el riesgo. Reducir el riesgo, Compartir o transferir.</v>
          </cell>
          <cell r="J142" t="str">
            <v>Preventivo</v>
          </cell>
        </row>
        <row r="143">
          <cell r="H143" t="str">
            <v>20 = Zona de riesgo extrema. Evitar el riesgo. Reducir el riesgo, Compartir o transferir.</v>
          </cell>
          <cell r="J143" t="str">
            <v>Correctivo</v>
          </cell>
        </row>
        <row r="144">
          <cell r="H144" t="str">
            <v>20 = Zona de riesgo extrema. Evitar el riesgo. Reducir el riesgo, Compartir o transferir.</v>
          </cell>
          <cell r="J144" t="str">
            <v>Preventivo</v>
          </cell>
        </row>
        <row r="145">
          <cell r="H145" t="str">
            <v>20 = Zona de riesgo extrema. Evitar el riesgo. Reducir el riesgo, Compartir o transferir.</v>
          </cell>
          <cell r="J145" t="str">
            <v>Correctivo</v>
          </cell>
        </row>
        <row r="146">
          <cell r="H146" t="str">
            <v>25 = Zona de riesgo extrema. Evitar el riesgo. Reducir el riesgo, Compartir o transferir.</v>
          </cell>
          <cell r="J146" t="str">
            <v>Preventivo</v>
          </cell>
        </row>
        <row r="147">
          <cell r="H147" t="str">
            <v>25 = Zona de riesgo extrema. Evitar el riesgo. Reducir el riesgo, Compartir o transferir.</v>
          </cell>
          <cell r="J147" t="str">
            <v>Correctivo</v>
          </cell>
        </row>
        <row r="148">
          <cell r="H148" t="str">
            <v>25 = Zona de riesgo extrema. Evitar el riesgo. Reducir el riesgo, Compartir o transferir.</v>
          </cell>
          <cell r="J148" t="str">
            <v>Preventivo</v>
          </cell>
        </row>
        <row r="149">
          <cell r="H149" t="str">
            <v>25 = Zona de riesgo extrema. Evitar el riesgo. Reducir el riesgo, Compartir o transferir.</v>
          </cell>
          <cell r="J149" t="str">
            <v>Correctivo</v>
          </cell>
        </row>
        <row r="150">
          <cell r="H150" t="str">
            <v>25 = Zona de riesgo extrema. Evitar el riesgo. Reducir el riesgo, Compartir o transferir.</v>
          </cell>
          <cell r="J150" t="str">
            <v>Preventivo</v>
          </cell>
        </row>
        <row r="151">
          <cell r="H151" t="str">
            <v>25 = Zona de riesgo extrema. Evitar el riesgo. Reducir el riesgo, Compartir o transferir.</v>
          </cell>
          <cell r="J151" t="str">
            <v>Correctivo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nexo (Probabilidad e Impacto)"/>
      <sheetName val="Contexto Estratégico"/>
      <sheetName val="Gráfico1"/>
      <sheetName val="Mapa de Riesgos"/>
      <sheetName val="Ev.Controles PI"/>
      <sheetName val="Ev.Controles T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efreshError="1"/>
      <sheetData sheetId="1" refreshError="1"/>
      <sheetData sheetId="2" refreshError="1"/>
      <sheetData sheetId="3" refreshError="1"/>
      <sheetData sheetId="4">
        <row r="104">
          <cell r="M104" t="str">
            <v>Verificar las instalaciones locativas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6"/>
  <sheetViews>
    <sheetView topLeftCell="A33" workbookViewId="0">
      <selection activeCell="A37" sqref="A37"/>
    </sheetView>
  </sheetViews>
  <sheetFormatPr baseColWidth="10" defaultRowHeight="12.75"/>
  <cols>
    <col min="5" max="5" width="9.7109375" style="2" customWidth="1"/>
    <col min="6" max="7" width="9.42578125" style="2" customWidth="1"/>
    <col min="8" max="8" width="8.28515625" style="2" customWidth="1"/>
    <col min="9" max="9" width="17.42578125" style="2" customWidth="1"/>
    <col min="10" max="10" width="13.140625" style="2" customWidth="1"/>
    <col min="11" max="11" width="14.140625" style="2" customWidth="1"/>
  </cols>
  <sheetData>
    <row r="1" spans="1:11" ht="25.5">
      <c r="A1" t="s">
        <v>11</v>
      </c>
      <c r="B1" t="s">
        <v>138</v>
      </c>
      <c r="C1" t="s">
        <v>147</v>
      </c>
      <c r="D1" t="s">
        <v>172</v>
      </c>
      <c r="E1" s="9" t="s">
        <v>173</v>
      </c>
      <c r="F1" s="9" t="s">
        <v>174</v>
      </c>
      <c r="G1" s="10" t="s">
        <v>145</v>
      </c>
      <c r="H1" s="10" t="s">
        <v>168</v>
      </c>
      <c r="I1" s="10" t="s">
        <v>148</v>
      </c>
      <c r="J1" s="10" t="s">
        <v>175</v>
      </c>
      <c r="K1" s="10" t="s">
        <v>146</v>
      </c>
    </row>
    <row r="2" spans="1:11" ht="76.5">
      <c r="A2" s="12" t="s">
        <v>134</v>
      </c>
      <c r="B2" s="12" t="s">
        <v>143</v>
      </c>
      <c r="C2" s="9" t="s">
        <v>20</v>
      </c>
      <c r="D2" s="12" t="s">
        <v>169</v>
      </c>
      <c r="E2" s="9" t="s">
        <v>134</v>
      </c>
      <c r="F2" s="9" t="s">
        <v>144</v>
      </c>
      <c r="G2" s="9" t="s">
        <v>149</v>
      </c>
      <c r="H2" s="9" t="s">
        <v>149</v>
      </c>
      <c r="I2" s="41" t="s">
        <v>169</v>
      </c>
      <c r="J2" s="9" t="s">
        <v>20</v>
      </c>
      <c r="K2" s="9" t="s">
        <v>149</v>
      </c>
    </row>
    <row r="3" spans="1:11" ht="76.5">
      <c r="A3" s="9" t="s">
        <v>135</v>
      </c>
      <c r="B3" s="9" t="s">
        <v>133</v>
      </c>
      <c r="C3" s="9" t="s">
        <v>22</v>
      </c>
      <c r="D3" s="9" t="s">
        <v>170</v>
      </c>
      <c r="E3" s="9" t="s">
        <v>134</v>
      </c>
      <c r="F3" s="9" t="s">
        <v>133</v>
      </c>
      <c r="G3" s="9" t="s">
        <v>150</v>
      </c>
      <c r="H3" s="9" t="s">
        <v>149</v>
      </c>
      <c r="I3" s="41" t="s">
        <v>169</v>
      </c>
      <c r="J3" s="9" t="s">
        <v>22</v>
      </c>
      <c r="K3" s="9" t="s">
        <v>149</v>
      </c>
    </row>
    <row r="4" spans="1:11" ht="76.5">
      <c r="A4" s="9" t="s">
        <v>132</v>
      </c>
      <c r="B4" s="9" t="s">
        <v>141</v>
      </c>
      <c r="C4" s="9"/>
      <c r="D4" s="9" t="s">
        <v>171</v>
      </c>
      <c r="E4" s="9" t="s">
        <v>134</v>
      </c>
      <c r="F4" s="9" t="s">
        <v>141</v>
      </c>
      <c r="G4" s="9" t="s">
        <v>151</v>
      </c>
      <c r="H4" s="9" t="s">
        <v>149</v>
      </c>
      <c r="I4" s="41" t="s">
        <v>170</v>
      </c>
      <c r="J4" s="9" t="s">
        <v>20</v>
      </c>
      <c r="K4" s="9" t="s">
        <v>149</v>
      </c>
    </row>
    <row r="5" spans="1:11" ht="89.25">
      <c r="A5" s="9" t="s">
        <v>136</v>
      </c>
      <c r="B5" s="13" t="s">
        <v>140</v>
      </c>
      <c r="C5" s="9"/>
      <c r="D5" s="4"/>
      <c r="E5" s="9" t="s">
        <v>134</v>
      </c>
      <c r="F5" s="9" t="s">
        <v>140</v>
      </c>
      <c r="G5" s="9" t="s">
        <v>152</v>
      </c>
      <c r="H5" s="9" t="s">
        <v>149</v>
      </c>
      <c r="I5" s="41" t="s">
        <v>170</v>
      </c>
      <c r="J5" s="9" t="s">
        <v>22</v>
      </c>
      <c r="K5" s="9" t="s">
        <v>149</v>
      </c>
    </row>
    <row r="6" spans="1:11" ht="127.5">
      <c r="A6" s="9" t="s">
        <v>137</v>
      </c>
      <c r="B6" s="9" t="s">
        <v>139</v>
      </c>
      <c r="C6" s="4"/>
      <c r="D6" s="4"/>
      <c r="E6" s="9" t="s">
        <v>134</v>
      </c>
      <c r="F6" s="9" t="s">
        <v>139</v>
      </c>
      <c r="G6" s="9" t="s">
        <v>153</v>
      </c>
      <c r="H6" s="9" t="s">
        <v>149</v>
      </c>
      <c r="I6" s="41" t="s">
        <v>171</v>
      </c>
      <c r="J6" s="9" t="s">
        <v>20</v>
      </c>
      <c r="K6" s="9" t="s">
        <v>149</v>
      </c>
    </row>
    <row r="7" spans="1:11" ht="76.5">
      <c r="E7" s="9" t="s">
        <v>135</v>
      </c>
      <c r="F7" s="9" t="s">
        <v>144</v>
      </c>
      <c r="G7" s="9" t="s">
        <v>150</v>
      </c>
      <c r="H7" s="9" t="s">
        <v>149</v>
      </c>
      <c r="I7" s="41" t="s">
        <v>171</v>
      </c>
      <c r="J7" s="9" t="s">
        <v>22</v>
      </c>
      <c r="K7" s="9" t="s">
        <v>149</v>
      </c>
    </row>
    <row r="8" spans="1:11" ht="76.5">
      <c r="E8" s="9" t="s">
        <v>135</v>
      </c>
      <c r="F8" s="9" t="s">
        <v>133</v>
      </c>
      <c r="G8" s="9" t="s">
        <v>154</v>
      </c>
      <c r="H8" s="9" t="s">
        <v>150</v>
      </c>
      <c r="I8" s="41" t="s">
        <v>169</v>
      </c>
      <c r="J8" s="9" t="s">
        <v>20</v>
      </c>
      <c r="K8" s="9" t="s">
        <v>149</v>
      </c>
    </row>
    <row r="9" spans="1:11" ht="89.25">
      <c r="E9" s="9" t="s">
        <v>135</v>
      </c>
      <c r="F9" s="9" t="s">
        <v>141</v>
      </c>
      <c r="G9" s="9" t="s">
        <v>155</v>
      </c>
      <c r="H9" s="9" t="s">
        <v>150</v>
      </c>
      <c r="I9" s="41" t="s">
        <v>169</v>
      </c>
      <c r="J9" s="9" t="s">
        <v>22</v>
      </c>
      <c r="K9" s="9" t="s">
        <v>150</v>
      </c>
    </row>
    <row r="10" spans="1:11" ht="127.5">
      <c r="E10" s="9" t="s">
        <v>135</v>
      </c>
      <c r="F10" s="9" t="s">
        <v>140</v>
      </c>
      <c r="G10" s="9" t="s">
        <v>156</v>
      </c>
      <c r="H10" s="9" t="s">
        <v>150</v>
      </c>
      <c r="I10" s="41" t="s">
        <v>170</v>
      </c>
      <c r="J10" s="9" t="s">
        <v>20</v>
      </c>
      <c r="K10" s="9" t="s">
        <v>150</v>
      </c>
    </row>
    <row r="11" spans="1:11" ht="127.5">
      <c r="E11" s="9" t="s">
        <v>135</v>
      </c>
      <c r="F11" s="9" t="s">
        <v>139</v>
      </c>
      <c r="G11" s="9" t="s">
        <v>157</v>
      </c>
      <c r="H11" s="9" t="s">
        <v>150</v>
      </c>
      <c r="I11" s="41" t="s">
        <v>170</v>
      </c>
      <c r="J11" s="9" t="s">
        <v>22</v>
      </c>
      <c r="K11" s="9" t="s">
        <v>149</v>
      </c>
    </row>
    <row r="12" spans="1:11" ht="89.25">
      <c r="E12" s="9" t="s">
        <v>132</v>
      </c>
      <c r="F12" s="9" t="s">
        <v>144</v>
      </c>
      <c r="G12" s="9" t="s">
        <v>158</v>
      </c>
      <c r="H12" s="9" t="s">
        <v>150</v>
      </c>
      <c r="I12" s="41" t="s">
        <v>171</v>
      </c>
      <c r="J12" s="9" t="s">
        <v>20</v>
      </c>
      <c r="K12" s="9" t="s">
        <v>150</v>
      </c>
    </row>
    <row r="13" spans="1:11" ht="89.25">
      <c r="E13" s="9" t="s">
        <v>132</v>
      </c>
      <c r="F13" s="9" t="s">
        <v>133</v>
      </c>
      <c r="G13" s="9" t="s">
        <v>155</v>
      </c>
      <c r="H13" s="9" t="s">
        <v>150</v>
      </c>
      <c r="I13" s="41" t="s">
        <v>171</v>
      </c>
      <c r="J13" s="9" t="s">
        <v>22</v>
      </c>
      <c r="K13" s="9" t="s">
        <v>149</v>
      </c>
    </row>
    <row r="14" spans="1:11" ht="127.5">
      <c r="E14" s="9" t="s">
        <v>132</v>
      </c>
      <c r="F14" s="9" t="s">
        <v>141</v>
      </c>
      <c r="G14" s="9" t="s">
        <v>159</v>
      </c>
      <c r="H14" s="9" t="s">
        <v>151</v>
      </c>
      <c r="I14" s="41" t="s">
        <v>169</v>
      </c>
      <c r="J14" s="9" t="s">
        <v>20</v>
      </c>
      <c r="K14" s="9" t="s">
        <v>150</v>
      </c>
    </row>
    <row r="15" spans="1:11" ht="127.5">
      <c r="E15" s="9" t="s">
        <v>132</v>
      </c>
      <c r="F15" s="9" t="s">
        <v>140</v>
      </c>
      <c r="G15" s="9" t="s">
        <v>160</v>
      </c>
      <c r="H15" s="9" t="s">
        <v>151</v>
      </c>
      <c r="I15" s="41" t="s">
        <v>169</v>
      </c>
      <c r="J15" s="9" t="s">
        <v>22</v>
      </c>
      <c r="K15" s="9" t="s">
        <v>151</v>
      </c>
    </row>
    <row r="16" spans="1:11" ht="127.5">
      <c r="E16" s="9" t="s">
        <v>132</v>
      </c>
      <c r="F16" s="9" t="s">
        <v>139</v>
      </c>
      <c r="G16" s="9" t="s">
        <v>161</v>
      </c>
      <c r="H16" s="9" t="s">
        <v>151</v>
      </c>
      <c r="I16" s="41" t="s">
        <v>170</v>
      </c>
      <c r="J16" s="9" t="s">
        <v>20</v>
      </c>
      <c r="K16" s="9" t="s">
        <v>151</v>
      </c>
    </row>
    <row r="17" spans="5:11" ht="127.5">
      <c r="E17" s="9" t="s">
        <v>136</v>
      </c>
      <c r="F17" s="9" t="s">
        <v>144</v>
      </c>
      <c r="G17" s="9" t="s">
        <v>162</v>
      </c>
      <c r="H17" s="9" t="s">
        <v>151</v>
      </c>
      <c r="I17" s="41" t="s">
        <v>170</v>
      </c>
      <c r="J17" s="9" t="s">
        <v>22</v>
      </c>
      <c r="K17" s="9" t="s">
        <v>150</v>
      </c>
    </row>
    <row r="18" spans="5:11" ht="127.5">
      <c r="E18" s="9" t="s">
        <v>136</v>
      </c>
      <c r="F18" s="9" t="s">
        <v>133</v>
      </c>
      <c r="G18" s="9" t="s">
        <v>156</v>
      </c>
      <c r="H18" s="9" t="s">
        <v>151</v>
      </c>
      <c r="I18" s="41" t="s">
        <v>171</v>
      </c>
      <c r="J18" s="9" t="s">
        <v>20</v>
      </c>
      <c r="K18" s="9" t="s">
        <v>151</v>
      </c>
    </row>
    <row r="19" spans="5:11" ht="127.5">
      <c r="E19" s="9" t="s">
        <v>136</v>
      </c>
      <c r="F19" s="9" t="s">
        <v>141</v>
      </c>
      <c r="G19" s="9" t="s">
        <v>163</v>
      </c>
      <c r="H19" s="9" t="s">
        <v>151</v>
      </c>
      <c r="I19" s="41" t="s">
        <v>171</v>
      </c>
      <c r="J19" s="9" t="s">
        <v>22</v>
      </c>
      <c r="K19" s="9" t="s">
        <v>149</v>
      </c>
    </row>
    <row r="20" spans="5:11" ht="140.25">
      <c r="E20" s="9" t="s">
        <v>136</v>
      </c>
      <c r="F20" s="9" t="s">
        <v>140</v>
      </c>
      <c r="G20" s="9" t="s">
        <v>164</v>
      </c>
      <c r="H20" s="9" t="s">
        <v>152</v>
      </c>
      <c r="I20" s="41" t="s">
        <v>169</v>
      </c>
      <c r="J20" s="9" t="s">
        <v>20</v>
      </c>
      <c r="K20" s="9" t="s">
        <v>151</v>
      </c>
    </row>
    <row r="21" spans="5:11" ht="140.25">
      <c r="E21" s="9" t="s">
        <v>136</v>
      </c>
      <c r="F21" s="9" t="s">
        <v>139</v>
      </c>
      <c r="G21" s="9" t="s">
        <v>165</v>
      </c>
      <c r="H21" s="9" t="s">
        <v>152</v>
      </c>
      <c r="I21" s="41" t="s">
        <v>169</v>
      </c>
      <c r="J21" s="9" t="s">
        <v>22</v>
      </c>
      <c r="K21" s="9" t="s">
        <v>152</v>
      </c>
    </row>
    <row r="22" spans="5:11" ht="140.25">
      <c r="E22" s="9" t="s">
        <v>137</v>
      </c>
      <c r="F22" s="9" t="s">
        <v>144</v>
      </c>
      <c r="G22" s="9" t="s">
        <v>153</v>
      </c>
      <c r="H22" s="9" t="s">
        <v>152</v>
      </c>
      <c r="I22" s="41" t="s">
        <v>170</v>
      </c>
      <c r="J22" s="9" t="s">
        <v>20</v>
      </c>
      <c r="K22" s="9" t="s">
        <v>152</v>
      </c>
    </row>
    <row r="23" spans="5:11" ht="140.25">
      <c r="E23" s="9" t="s">
        <v>137</v>
      </c>
      <c r="F23" s="9" t="s">
        <v>133</v>
      </c>
      <c r="G23" s="9" t="s">
        <v>166</v>
      </c>
      <c r="H23" s="9" t="s">
        <v>152</v>
      </c>
      <c r="I23" s="41" t="s">
        <v>170</v>
      </c>
      <c r="J23" s="9" t="s">
        <v>22</v>
      </c>
      <c r="K23" s="9" t="s">
        <v>151</v>
      </c>
    </row>
    <row r="24" spans="5:11" ht="140.25">
      <c r="E24" s="9" t="s">
        <v>137</v>
      </c>
      <c r="F24" s="9" t="s">
        <v>141</v>
      </c>
      <c r="G24" s="9" t="s">
        <v>161</v>
      </c>
      <c r="H24" s="9" t="s">
        <v>152</v>
      </c>
      <c r="I24" s="41" t="s">
        <v>171</v>
      </c>
      <c r="J24" s="9" t="s">
        <v>20</v>
      </c>
      <c r="K24" s="9" t="s">
        <v>152</v>
      </c>
    </row>
    <row r="25" spans="5:11" ht="140.25">
      <c r="E25" s="9" t="s">
        <v>137</v>
      </c>
      <c r="F25" s="9" t="s">
        <v>140</v>
      </c>
      <c r="G25" s="9" t="s">
        <v>165</v>
      </c>
      <c r="H25" s="9" t="s">
        <v>152</v>
      </c>
      <c r="I25" s="41" t="s">
        <v>171</v>
      </c>
      <c r="J25" s="9" t="s">
        <v>22</v>
      </c>
      <c r="K25" s="9" t="s">
        <v>150</v>
      </c>
    </row>
    <row r="26" spans="5:11" ht="165.75">
      <c r="E26" s="9" t="s">
        <v>137</v>
      </c>
      <c r="F26" s="9" t="s">
        <v>139</v>
      </c>
      <c r="G26" s="9" t="s">
        <v>167</v>
      </c>
      <c r="H26" s="9" t="s">
        <v>153</v>
      </c>
      <c r="I26" s="41" t="s">
        <v>169</v>
      </c>
      <c r="J26" s="9" t="s">
        <v>20</v>
      </c>
      <c r="K26" s="9" t="s">
        <v>152</v>
      </c>
    </row>
    <row r="27" spans="5:11" ht="165.75">
      <c r="E27" s="9"/>
      <c r="F27" s="9"/>
      <c r="G27" s="9"/>
      <c r="H27" s="9" t="s">
        <v>153</v>
      </c>
      <c r="I27" s="41" t="s">
        <v>169</v>
      </c>
      <c r="J27" s="9" t="s">
        <v>22</v>
      </c>
      <c r="K27" s="9" t="s">
        <v>153</v>
      </c>
    </row>
    <row r="28" spans="5:11" ht="165.75">
      <c r="H28" s="9" t="s">
        <v>153</v>
      </c>
      <c r="I28" s="41" t="s">
        <v>170</v>
      </c>
      <c r="J28" s="9" t="s">
        <v>20</v>
      </c>
      <c r="K28" s="9" t="s">
        <v>153</v>
      </c>
    </row>
    <row r="29" spans="5:11" ht="165.75">
      <c r="H29" s="9" t="s">
        <v>153</v>
      </c>
      <c r="I29" s="41" t="s">
        <v>170</v>
      </c>
      <c r="J29" s="9" t="s">
        <v>22</v>
      </c>
      <c r="K29" s="9" t="s">
        <v>152</v>
      </c>
    </row>
    <row r="30" spans="5:11" ht="165.75">
      <c r="H30" s="9" t="s">
        <v>153</v>
      </c>
      <c r="I30" s="41" t="s">
        <v>171</v>
      </c>
      <c r="J30" s="9" t="s">
        <v>20</v>
      </c>
      <c r="K30" s="9" t="s">
        <v>153</v>
      </c>
    </row>
    <row r="31" spans="5:11" ht="165.75">
      <c r="H31" s="9" t="s">
        <v>153</v>
      </c>
      <c r="I31" s="41" t="s">
        <v>171</v>
      </c>
      <c r="J31" s="9" t="s">
        <v>22</v>
      </c>
      <c r="K31" s="9" t="s">
        <v>151</v>
      </c>
    </row>
    <row r="32" spans="5:11" ht="89.25">
      <c r="H32" s="9" t="s">
        <v>150</v>
      </c>
      <c r="I32" s="41" t="s">
        <v>169</v>
      </c>
      <c r="J32" s="9" t="s">
        <v>20</v>
      </c>
      <c r="K32" s="9" t="s">
        <v>153</v>
      </c>
    </row>
    <row r="33" spans="5:11" ht="76.5">
      <c r="H33" s="9" t="s">
        <v>150</v>
      </c>
      <c r="I33" s="41" t="s">
        <v>169</v>
      </c>
      <c r="J33" s="9" t="s">
        <v>22</v>
      </c>
      <c r="K33" s="9" t="s">
        <v>150</v>
      </c>
    </row>
    <row r="34" spans="5:11" ht="76.5">
      <c r="G34" s="1"/>
      <c r="H34" s="9" t="s">
        <v>150</v>
      </c>
      <c r="I34" s="41" t="s">
        <v>170</v>
      </c>
      <c r="J34" s="9" t="s">
        <v>20</v>
      </c>
      <c r="K34" s="9" t="s">
        <v>150</v>
      </c>
    </row>
    <row r="35" spans="5:11" ht="76.5">
      <c r="G35" s="1"/>
      <c r="H35" s="9" t="s">
        <v>150</v>
      </c>
      <c r="I35" s="41" t="s">
        <v>170</v>
      </c>
      <c r="J35" s="9" t="s">
        <v>22</v>
      </c>
      <c r="K35" s="9" t="s">
        <v>150</v>
      </c>
    </row>
    <row r="36" spans="5:11" ht="76.5">
      <c r="G36" s="1"/>
      <c r="H36" s="9" t="s">
        <v>150</v>
      </c>
      <c r="I36" s="41" t="s">
        <v>171</v>
      </c>
      <c r="J36" s="9" t="s">
        <v>20</v>
      </c>
      <c r="K36" s="9" t="s">
        <v>149</v>
      </c>
    </row>
    <row r="37" spans="5:11" ht="76.5">
      <c r="E37" s="1"/>
      <c r="F37" s="1"/>
      <c r="G37" s="3"/>
      <c r="H37" s="9" t="s">
        <v>150</v>
      </c>
      <c r="I37" s="41" t="s">
        <v>171</v>
      </c>
      <c r="J37" s="9" t="s">
        <v>22</v>
      </c>
      <c r="K37" s="9" t="s">
        <v>150</v>
      </c>
    </row>
    <row r="38" spans="5:11" ht="76.5">
      <c r="E38" s="1"/>
      <c r="F38" s="1"/>
      <c r="G38" s="5"/>
      <c r="H38" s="9" t="s">
        <v>154</v>
      </c>
      <c r="I38" s="41" t="s">
        <v>169</v>
      </c>
      <c r="J38" s="9" t="s">
        <v>20</v>
      </c>
      <c r="K38" s="9" t="s">
        <v>149</v>
      </c>
    </row>
    <row r="39" spans="5:11" ht="76.5">
      <c r="E39" s="1"/>
      <c r="F39" s="1"/>
      <c r="G39" s="5"/>
      <c r="H39" s="9" t="s">
        <v>154</v>
      </c>
      <c r="I39" s="41" t="s">
        <v>169</v>
      </c>
      <c r="J39" s="9" t="s">
        <v>22</v>
      </c>
      <c r="K39" s="9" t="s">
        <v>154</v>
      </c>
    </row>
    <row r="40" spans="5:11" ht="76.5">
      <c r="E40" s="3"/>
      <c r="F40" s="3"/>
      <c r="G40" s="5"/>
      <c r="H40" s="9" t="s">
        <v>154</v>
      </c>
      <c r="I40" s="41" t="s">
        <v>170</v>
      </c>
      <c r="J40" s="9" t="s">
        <v>20</v>
      </c>
      <c r="K40" s="9" t="s">
        <v>154</v>
      </c>
    </row>
    <row r="41" spans="5:11" ht="76.5">
      <c r="E41" s="5"/>
      <c r="F41" s="5"/>
      <c r="G41" s="5"/>
      <c r="H41" s="9" t="s">
        <v>154</v>
      </c>
      <c r="I41" s="41" t="s">
        <v>170</v>
      </c>
      <c r="J41" s="9" t="s">
        <v>22</v>
      </c>
      <c r="K41" s="9" t="s">
        <v>150</v>
      </c>
    </row>
    <row r="42" spans="5:11" ht="76.5">
      <c r="E42" s="5"/>
      <c r="F42" s="5"/>
      <c r="G42" s="5"/>
      <c r="H42" s="9" t="s">
        <v>154</v>
      </c>
      <c r="I42" s="41" t="s">
        <v>171</v>
      </c>
      <c r="J42" s="9" t="s">
        <v>20</v>
      </c>
      <c r="K42" s="9" t="s">
        <v>150</v>
      </c>
    </row>
    <row r="43" spans="5:11" ht="76.5">
      <c r="E43" s="5"/>
      <c r="F43" s="5"/>
      <c r="G43" s="5"/>
      <c r="H43" s="9" t="s">
        <v>154</v>
      </c>
      <c r="I43" s="41" t="s">
        <v>171</v>
      </c>
      <c r="J43" s="9" t="s">
        <v>22</v>
      </c>
      <c r="K43" s="9" t="s">
        <v>150</v>
      </c>
    </row>
    <row r="44" spans="5:11" ht="140.25">
      <c r="E44" s="5"/>
      <c r="F44" s="5"/>
      <c r="G44" s="5"/>
      <c r="H44" s="9" t="s">
        <v>155</v>
      </c>
      <c r="I44" s="41" t="s">
        <v>169</v>
      </c>
      <c r="J44" s="9" t="s">
        <v>20</v>
      </c>
      <c r="K44" s="9" t="s">
        <v>150</v>
      </c>
    </row>
    <row r="45" spans="5:11" ht="140.25">
      <c r="E45" s="5"/>
      <c r="F45" s="5"/>
      <c r="G45" s="5"/>
      <c r="H45" s="9" t="s">
        <v>155</v>
      </c>
      <c r="I45" s="41" t="s">
        <v>169</v>
      </c>
      <c r="J45" s="9" t="s">
        <v>22</v>
      </c>
      <c r="K45" s="9" t="s">
        <v>155</v>
      </c>
    </row>
    <row r="46" spans="5:11" ht="140.25">
      <c r="E46" s="5"/>
      <c r="F46" s="5"/>
      <c r="G46" s="5"/>
      <c r="H46" s="9" t="s">
        <v>155</v>
      </c>
      <c r="I46" s="41" t="s">
        <v>170</v>
      </c>
      <c r="J46" s="9" t="s">
        <v>20</v>
      </c>
      <c r="K46" s="9" t="s">
        <v>155</v>
      </c>
    </row>
    <row r="47" spans="5:11" ht="140.25">
      <c r="E47" s="5"/>
      <c r="F47" s="5"/>
      <c r="G47" s="5"/>
      <c r="H47" s="9" t="s">
        <v>155</v>
      </c>
      <c r="I47" s="41" t="s">
        <v>170</v>
      </c>
      <c r="J47" s="9" t="s">
        <v>22</v>
      </c>
      <c r="K47" s="9" t="s">
        <v>154</v>
      </c>
    </row>
    <row r="48" spans="5:11" ht="140.25">
      <c r="E48" s="5"/>
      <c r="F48" s="5"/>
      <c r="G48" s="5"/>
      <c r="H48" s="9" t="s">
        <v>155</v>
      </c>
      <c r="I48" s="41" t="s">
        <v>171</v>
      </c>
      <c r="J48" s="9" t="s">
        <v>20</v>
      </c>
      <c r="K48" s="9" t="s">
        <v>151</v>
      </c>
    </row>
    <row r="49" spans="5:11" ht="140.25">
      <c r="E49" s="5"/>
      <c r="F49" s="5"/>
      <c r="G49" s="5"/>
      <c r="H49" s="9" t="s">
        <v>155</v>
      </c>
      <c r="I49" s="41" t="s">
        <v>171</v>
      </c>
      <c r="J49" s="9" t="s">
        <v>22</v>
      </c>
      <c r="K49" s="9" t="s">
        <v>150</v>
      </c>
    </row>
    <row r="50" spans="5:11" ht="165.75">
      <c r="E50" s="5"/>
      <c r="F50" s="5"/>
      <c r="G50" s="5"/>
      <c r="H50" s="9" t="s">
        <v>156</v>
      </c>
      <c r="I50" s="41" t="s">
        <v>169</v>
      </c>
      <c r="J50" s="9" t="s">
        <v>20</v>
      </c>
      <c r="K50" s="9" t="s">
        <v>151</v>
      </c>
    </row>
    <row r="51" spans="5:11" ht="165.75">
      <c r="E51" s="5"/>
      <c r="F51" s="5"/>
      <c r="G51" s="5"/>
      <c r="H51" s="9" t="s">
        <v>156</v>
      </c>
      <c r="I51" s="41" t="s">
        <v>169</v>
      </c>
      <c r="J51" s="9" t="s">
        <v>22</v>
      </c>
      <c r="K51" s="9" t="s">
        <v>156</v>
      </c>
    </row>
    <row r="52" spans="5:11" ht="165.75">
      <c r="E52" s="5"/>
      <c r="F52" s="5"/>
      <c r="G52" s="5"/>
      <c r="H52" s="9" t="s">
        <v>156</v>
      </c>
      <c r="I52" s="41" t="s">
        <v>170</v>
      </c>
      <c r="J52" s="9" t="s">
        <v>20</v>
      </c>
      <c r="K52" s="9" t="s">
        <v>156</v>
      </c>
    </row>
    <row r="53" spans="5:11" ht="165.75">
      <c r="E53" s="5"/>
      <c r="F53" s="5"/>
      <c r="G53" s="5"/>
      <c r="H53" s="9" t="s">
        <v>156</v>
      </c>
      <c r="I53" s="41" t="s">
        <v>170</v>
      </c>
      <c r="J53" s="9" t="s">
        <v>22</v>
      </c>
      <c r="K53" s="9" t="s">
        <v>155</v>
      </c>
    </row>
    <row r="54" spans="5:11" ht="165.75">
      <c r="E54" s="5"/>
      <c r="F54" s="5"/>
      <c r="G54" s="5"/>
      <c r="H54" s="9" t="s">
        <v>156</v>
      </c>
      <c r="I54" s="41" t="s">
        <v>171</v>
      </c>
      <c r="J54" s="9" t="s">
        <v>20</v>
      </c>
      <c r="K54" s="9" t="s">
        <v>152</v>
      </c>
    </row>
    <row r="55" spans="5:11" ht="165.75">
      <c r="E55" s="5"/>
      <c r="F55" s="5"/>
      <c r="G55" s="5"/>
      <c r="H55" s="9" t="s">
        <v>156</v>
      </c>
      <c r="I55" s="41" t="s">
        <v>171</v>
      </c>
      <c r="J55" s="9" t="s">
        <v>22</v>
      </c>
      <c r="K55" s="9" t="s">
        <v>154</v>
      </c>
    </row>
    <row r="56" spans="5:11" ht="165.75">
      <c r="E56" s="5"/>
      <c r="F56" s="5"/>
      <c r="G56" s="5"/>
      <c r="H56" s="9" t="s">
        <v>157</v>
      </c>
      <c r="I56" s="41" t="s">
        <v>169</v>
      </c>
      <c r="J56" s="9" t="s">
        <v>20</v>
      </c>
      <c r="K56" s="9" t="s">
        <v>152</v>
      </c>
    </row>
    <row r="57" spans="5:11" ht="165.75">
      <c r="E57" s="5"/>
      <c r="F57" s="5"/>
      <c r="G57" s="5"/>
      <c r="H57" s="9" t="s">
        <v>157</v>
      </c>
      <c r="I57" s="41" t="s">
        <v>169</v>
      </c>
      <c r="J57" s="9" t="s">
        <v>22</v>
      </c>
      <c r="K57" s="9" t="s">
        <v>157</v>
      </c>
    </row>
    <row r="58" spans="5:11" ht="165.75">
      <c r="E58" s="5"/>
      <c r="F58" s="5"/>
      <c r="G58" s="5"/>
      <c r="H58" s="9" t="s">
        <v>157</v>
      </c>
      <c r="I58" s="41" t="s">
        <v>170</v>
      </c>
      <c r="J58" s="9" t="s">
        <v>20</v>
      </c>
      <c r="K58" s="9" t="s">
        <v>157</v>
      </c>
    </row>
    <row r="59" spans="5:11" ht="165.75">
      <c r="E59" s="5"/>
      <c r="F59" s="5"/>
      <c r="G59" s="5"/>
      <c r="H59" s="9" t="s">
        <v>157</v>
      </c>
      <c r="I59" s="41" t="s">
        <v>170</v>
      </c>
      <c r="J59" s="9" t="s">
        <v>22</v>
      </c>
      <c r="K59" s="9" t="s">
        <v>156</v>
      </c>
    </row>
    <row r="60" spans="5:11" ht="165.75">
      <c r="E60" s="5"/>
      <c r="F60" s="5"/>
      <c r="G60" s="5"/>
      <c r="H60" s="9" t="s">
        <v>157</v>
      </c>
      <c r="I60" s="41" t="s">
        <v>171</v>
      </c>
      <c r="J60" s="9" t="s">
        <v>20</v>
      </c>
      <c r="K60" s="9" t="s">
        <v>153</v>
      </c>
    </row>
    <row r="61" spans="5:11" ht="165.75">
      <c r="E61" s="5"/>
      <c r="F61" s="5"/>
      <c r="G61" s="5"/>
      <c r="H61" s="9" t="s">
        <v>157</v>
      </c>
      <c r="I61" s="41" t="s">
        <v>171</v>
      </c>
      <c r="J61" s="9" t="s">
        <v>22</v>
      </c>
      <c r="K61" s="9" t="s">
        <v>155</v>
      </c>
    </row>
    <row r="62" spans="5:11" ht="140.25">
      <c r="E62" s="5"/>
      <c r="F62" s="5"/>
      <c r="G62" s="5"/>
      <c r="H62" s="9" t="s">
        <v>158</v>
      </c>
      <c r="I62" s="41" t="s">
        <v>169</v>
      </c>
      <c r="J62" s="9" t="s">
        <v>20</v>
      </c>
      <c r="K62" s="9" t="s">
        <v>153</v>
      </c>
    </row>
    <row r="63" spans="5:11" ht="140.25">
      <c r="E63" s="5"/>
      <c r="F63" s="5"/>
      <c r="G63" s="5"/>
      <c r="H63" s="9" t="s">
        <v>158</v>
      </c>
      <c r="I63" s="41" t="s">
        <v>169</v>
      </c>
      <c r="J63" s="9" t="s">
        <v>22</v>
      </c>
      <c r="K63" s="9" t="s">
        <v>158</v>
      </c>
    </row>
    <row r="64" spans="5:11" ht="140.25">
      <c r="E64" s="5"/>
      <c r="F64" s="5"/>
      <c r="G64" s="5"/>
      <c r="H64" s="9" t="s">
        <v>158</v>
      </c>
      <c r="I64" s="41" t="s">
        <v>170</v>
      </c>
      <c r="J64" s="9" t="s">
        <v>20</v>
      </c>
      <c r="K64" s="9" t="s">
        <v>158</v>
      </c>
    </row>
    <row r="65" spans="5:11" ht="140.25">
      <c r="E65" s="5"/>
      <c r="F65" s="5"/>
      <c r="G65" s="5"/>
      <c r="H65" s="9" t="s">
        <v>158</v>
      </c>
      <c r="I65" s="41" t="s">
        <v>170</v>
      </c>
      <c r="J65" s="9" t="s">
        <v>22</v>
      </c>
      <c r="K65" s="9" t="s">
        <v>158</v>
      </c>
    </row>
    <row r="66" spans="5:11" ht="140.25">
      <c r="E66" s="5"/>
      <c r="F66" s="5"/>
      <c r="G66" s="5"/>
      <c r="H66" s="9" t="s">
        <v>158</v>
      </c>
      <c r="I66" s="41" t="s">
        <v>171</v>
      </c>
      <c r="J66" s="9" t="s">
        <v>20</v>
      </c>
      <c r="K66" s="9" t="s">
        <v>150</v>
      </c>
    </row>
    <row r="67" spans="5:11" ht="140.25">
      <c r="E67" s="5"/>
      <c r="F67" s="5"/>
      <c r="G67" s="5"/>
      <c r="H67" s="9" t="s">
        <v>158</v>
      </c>
      <c r="I67" s="41" t="s">
        <v>171</v>
      </c>
      <c r="J67" s="9" t="s">
        <v>22</v>
      </c>
      <c r="K67" s="9" t="s">
        <v>158</v>
      </c>
    </row>
    <row r="68" spans="5:11" ht="140.25">
      <c r="E68" s="5"/>
      <c r="F68" s="5"/>
      <c r="G68" s="5"/>
      <c r="H68" s="9" t="s">
        <v>155</v>
      </c>
      <c r="I68" s="41" t="s">
        <v>169</v>
      </c>
      <c r="J68" s="9" t="s">
        <v>20</v>
      </c>
      <c r="K68" s="9" t="s">
        <v>149</v>
      </c>
    </row>
    <row r="69" spans="5:11" ht="140.25">
      <c r="E69" s="5"/>
      <c r="F69" s="5"/>
      <c r="G69" s="5"/>
      <c r="H69" s="9" t="s">
        <v>155</v>
      </c>
      <c r="I69" s="41" t="s">
        <v>169</v>
      </c>
      <c r="J69" s="9" t="s">
        <v>22</v>
      </c>
      <c r="K69" s="9" t="s">
        <v>155</v>
      </c>
    </row>
    <row r="70" spans="5:11" ht="140.25">
      <c r="E70" s="5"/>
      <c r="F70" s="5"/>
      <c r="G70" s="5"/>
      <c r="H70" s="9" t="s">
        <v>155</v>
      </c>
      <c r="I70" s="41" t="s">
        <v>170</v>
      </c>
      <c r="J70" s="9" t="s">
        <v>20</v>
      </c>
      <c r="K70" s="9" t="s">
        <v>155</v>
      </c>
    </row>
    <row r="71" spans="5:11" ht="140.25">
      <c r="E71" s="5"/>
      <c r="F71" s="5"/>
      <c r="G71" s="5"/>
      <c r="H71" s="9" t="s">
        <v>155</v>
      </c>
      <c r="I71" s="41" t="s">
        <v>170</v>
      </c>
      <c r="J71" s="9" t="s">
        <v>22</v>
      </c>
      <c r="K71" s="9" t="s">
        <v>158</v>
      </c>
    </row>
    <row r="72" spans="5:11" ht="140.25">
      <c r="E72" s="5"/>
      <c r="F72" s="5"/>
      <c r="G72" s="5"/>
      <c r="H72" s="9" t="s">
        <v>155</v>
      </c>
      <c r="I72" s="41" t="s">
        <v>171</v>
      </c>
      <c r="J72" s="9" t="s">
        <v>20</v>
      </c>
      <c r="K72" s="9" t="s">
        <v>154</v>
      </c>
    </row>
    <row r="73" spans="5:11" ht="140.25">
      <c r="E73" s="5"/>
      <c r="F73" s="5"/>
      <c r="G73" s="5"/>
      <c r="H73" s="9" t="s">
        <v>155</v>
      </c>
      <c r="I73" s="41" t="s">
        <v>171</v>
      </c>
      <c r="J73" s="9" t="s">
        <v>22</v>
      </c>
      <c r="K73" s="9" t="s">
        <v>158</v>
      </c>
    </row>
    <row r="74" spans="5:11" ht="165.75">
      <c r="E74" s="5"/>
      <c r="F74" s="5"/>
      <c r="G74" s="5"/>
      <c r="H74" s="9" t="s">
        <v>159</v>
      </c>
      <c r="I74" s="41" t="s">
        <v>169</v>
      </c>
      <c r="J74" s="9" t="s">
        <v>20</v>
      </c>
      <c r="K74" s="9" t="s">
        <v>150</v>
      </c>
    </row>
    <row r="75" spans="5:11" ht="165.75">
      <c r="E75" s="5"/>
      <c r="F75" s="5"/>
      <c r="G75" s="5"/>
      <c r="H75" s="9" t="s">
        <v>159</v>
      </c>
      <c r="I75" s="41" t="s">
        <v>169</v>
      </c>
      <c r="J75" s="9" t="s">
        <v>22</v>
      </c>
      <c r="K75" s="9" t="s">
        <v>159</v>
      </c>
    </row>
    <row r="76" spans="5:11" ht="165.75">
      <c r="E76" s="5"/>
      <c r="F76" s="5"/>
      <c r="G76" s="5"/>
      <c r="H76" s="9" t="s">
        <v>159</v>
      </c>
      <c r="I76" s="41" t="s">
        <v>170</v>
      </c>
      <c r="J76" s="9" t="s">
        <v>20</v>
      </c>
      <c r="K76" s="9" t="s">
        <v>159</v>
      </c>
    </row>
    <row r="77" spans="5:11" ht="165.75">
      <c r="E77" s="5"/>
      <c r="F77" s="5"/>
      <c r="G77" s="5"/>
      <c r="H77" s="9" t="s">
        <v>159</v>
      </c>
      <c r="I77" s="41" t="s">
        <v>170</v>
      </c>
      <c r="J77" s="9" t="s">
        <v>22</v>
      </c>
      <c r="K77" s="9" t="s">
        <v>155</v>
      </c>
    </row>
    <row r="78" spans="5:11" ht="165.75">
      <c r="E78" s="5"/>
      <c r="F78" s="5"/>
      <c r="G78" s="5"/>
      <c r="H78" s="9" t="s">
        <v>159</v>
      </c>
      <c r="I78" s="41" t="s">
        <v>171</v>
      </c>
      <c r="J78" s="9" t="s">
        <v>20</v>
      </c>
      <c r="K78" s="9" t="s">
        <v>155</v>
      </c>
    </row>
    <row r="79" spans="5:11" ht="165.75">
      <c r="E79" s="5"/>
      <c r="F79" s="5"/>
      <c r="G79" s="5"/>
      <c r="H79" s="9" t="s">
        <v>159</v>
      </c>
      <c r="I79" s="41" t="s">
        <v>171</v>
      </c>
      <c r="J79" s="9" t="s">
        <v>22</v>
      </c>
      <c r="K79" s="9" t="s">
        <v>158</v>
      </c>
    </row>
    <row r="80" spans="5:11" ht="165.75">
      <c r="E80" s="5"/>
      <c r="F80" s="5"/>
      <c r="G80" s="5"/>
      <c r="H80" s="9" t="s">
        <v>160</v>
      </c>
      <c r="I80" s="41" t="s">
        <v>169</v>
      </c>
      <c r="J80" s="9" t="s">
        <v>20</v>
      </c>
      <c r="K80" s="9" t="s">
        <v>151</v>
      </c>
    </row>
    <row r="81" spans="5:11" ht="165.75">
      <c r="E81" s="5"/>
      <c r="F81" s="5"/>
      <c r="G81" s="5"/>
      <c r="H81" s="9" t="s">
        <v>160</v>
      </c>
      <c r="I81" s="41" t="s">
        <v>169</v>
      </c>
      <c r="J81" s="9" t="s">
        <v>22</v>
      </c>
      <c r="K81" s="9" t="s">
        <v>160</v>
      </c>
    </row>
    <row r="82" spans="5:11" ht="165.75">
      <c r="E82" s="5"/>
      <c r="F82" s="5"/>
      <c r="G82" s="5"/>
      <c r="H82" s="9" t="s">
        <v>160</v>
      </c>
      <c r="I82" s="41" t="s">
        <v>170</v>
      </c>
      <c r="J82" s="9" t="s">
        <v>20</v>
      </c>
      <c r="K82" s="9" t="s">
        <v>160</v>
      </c>
    </row>
    <row r="83" spans="5:11" ht="165.75">
      <c r="E83" s="5"/>
      <c r="F83" s="5"/>
      <c r="G83" s="5"/>
      <c r="H83" s="9" t="s">
        <v>160</v>
      </c>
      <c r="I83" s="41" t="s">
        <v>170</v>
      </c>
      <c r="J83" s="9" t="s">
        <v>22</v>
      </c>
      <c r="K83" s="9" t="s">
        <v>159</v>
      </c>
    </row>
    <row r="84" spans="5:11" ht="165.75">
      <c r="E84" s="5"/>
      <c r="F84" s="5"/>
      <c r="G84" s="5"/>
      <c r="H84" s="9" t="s">
        <v>160</v>
      </c>
      <c r="I84" s="41" t="s">
        <v>171</v>
      </c>
      <c r="J84" s="9" t="s">
        <v>20</v>
      </c>
      <c r="K84" s="9" t="s">
        <v>156</v>
      </c>
    </row>
    <row r="85" spans="5:11" ht="165.75">
      <c r="E85" s="5"/>
      <c r="F85" s="5"/>
      <c r="G85" s="5"/>
      <c r="H85" s="9" t="s">
        <v>160</v>
      </c>
      <c r="I85" s="41" t="s">
        <v>171</v>
      </c>
      <c r="J85" s="9" t="s">
        <v>22</v>
      </c>
      <c r="K85" s="9" t="s">
        <v>155</v>
      </c>
    </row>
    <row r="86" spans="5:11" ht="178.5">
      <c r="E86" s="5"/>
      <c r="F86" s="5"/>
      <c r="G86" s="5"/>
      <c r="H86" s="9" t="s">
        <v>161</v>
      </c>
      <c r="I86" s="41" t="s">
        <v>169</v>
      </c>
      <c r="J86" s="9" t="s">
        <v>20</v>
      </c>
      <c r="K86" s="9" t="s">
        <v>152</v>
      </c>
    </row>
    <row r="87" spans="5:11" ht="178.5">
      <c r="E87" s="5"/>
      <c r="F87" s="5"/>
      <c r="G87" s="5"/>
      <c r="H87" s="9" t="s">
        <v>161</v>
      </c>
      <c r="I87" s="41" t="s">
        <v>169</v>
      </c>
      <c r="J87" s="9" t="s">
        <v>22</v>
      </c>
      <c r="K87" s="9" t="s">
        <v>161</v>
      </c>
    </row>
    <row r="88" spans="5:11" ht="178.5">
      <c r="E88" s="5"/>
      <c r="F88" s="5"/>
      <c r="G88" s="5"/>
      <c r="H88" s="9" t="s">
        <v>161</v>
      </c>
      <c r="I88" s="41" t="s">
        <v>170</v>
      </c>
      <c r="J88" s="9" t="s">
        <v>20</v>
      </c>
      <c r="K88" s="9" t="s">
        <v>161</v>
      </c>
    </row>
    <row r="89" spans="5:11" ht="178.5">
      <c r="E89" s="5"/>
      <c r="F89" s="5"/>
      <c r="G89" s="5"/>
      <c r="H89" s="9" t="s">
        <v>161</v>
      </c>
      <c r="I89" s="41" t="s">
        <v>170</v>
      </c>
      <c r="J89" s="9" t="s">
        <v>22</v>
      </c>
      <c r="K89" s="9" t="s">
        <v>160</v>
      </c>
    </row>
    <row r="90" spans="5:11" ht="178.5">
      <c r="E90" s="5"/>
      <c r="F90" s="5"/>
      <c r="G90" s="5"/>
      <c r="H90" s="9" t="s">
        <v>161</v>
      </c>
      <c r="I90" s="41" t="s">
        <v>171</v>
      </c>
      <c r="J90" s="9" t="s">
        <v>20</v>
      </c>
      <c r="K90" s="9" t="s">
        <v>157</v>
      </c>
    </row>
    <row r="91" spans="5:11" ht="178.5">
      <c r="E91" s="5"/>
      <c r="F91" s="5"/>
      <c r="G91" s="5"/>
      <c r="H91" s="9" t="s">
        <v>161</v>
      </c>
      <c r="I91" s="41" t="s">
        <v>171</v>
      </c>
      <c r="J91" s="9" t="s">
        <v>22</v>
      </c>
      <c r="K91" s="9" t="s">
        <v>159</v>
      </c>
    </row>
    <row r="92" spans="5:11" ht="165.75">
      <c r="E92" s="5"/>
      <c r="F92" s="5"/>
      <c r="G92" s="5"/>
      <c r="H92" s="9" t="s">
        <v>162</v>
      </c>
      <c r="I92" s="41" t="s">
        <v>169</v>
      </c>
      <c r="J92" s="9" t="s">
        <v>20</v>
      </c>
      <c r="K92" s="9" t="s">
        <v>153</v>
      </c>
    </row>
    <row r="93" spans="5:11" ht="165.75">
      <c r="E93" s="5"/>
      <c r="F93" s="5"/>
      <c r="G93" s="5"/>
      <c r="H93" s="9" t="s">
        <v>162</v>
      </c>
      <c r="I93" s="41" t="s">
        <v>169</v>
      </c>
      <c r="J93" s="9" t="s">
        <v>22</v>
      </c>
      <c r="K93" s="9" t="s">
        <v>162</v>
      </c>
    </row>
    <row r="94" spans="5:11" ht="165.75">
      <c r="E94" s="5"/>
      <c r="F94" s="5"/>
      <c r="G94" s="5"/>
      <c r="H94" s="9" t="s">
        <v>162</v>
      </c>
      <c r="I94" s="41" t="s">
        <v>170</v>
      </c>
      <c r="J94" s="9" t="s">
        <v>20</v>
      </c>
      <c r="K94" s="9" t="s">
        <v>162</v>
      </c>
    </row>
    <row r="95" spans="5:11" ht="165.75">
      <c r="E95" s="5"/>
      <c r="F95" s="5"/>
      <c r="G95" s="5"/>
      <c r="H95" s="9" t="s">
        <v>162</v>
      </c>
      <c r="I95" s="41" t="s">
        <v>170</v>
      </c>
      <c r="J95" s="9" t="s">
        <v>22</v>
      </c>
      <c r="K95" s="9" t="s">
        <v>162</v>
      </c>
    </row>
    <row r="96" spans="5:11" ht="165.75">
      <c r="E96" s="5"/>
      <c r="F96" s="5"/>
      <c r="G96" s="5"/>
      <c r="H96" s="9" t="s">
        <v>162</v>
      </c>
      <c r="I96" s="41" t="s">
        <v>171</v>
      </c>
      <c r="J96" s="9" t="s">
        <v>20</v>
      </c>
      <c r="K96" s="9" t="s">
        <v>158</v>
      </c>
    </row>
    <row r="97" spans="5:11" ht="165.75">
      <c r="E97" s="5"/>
      <c r="F97" s="5"/>
      <c r="G97" s="5"/>
      <c r="H97" s="9" t="s">
        <v>162</v>
      </c>
      <c r="I97" s="41" t="s">
        <v>171</v>
      </c>
      <c r="J97" s="9" t="s">
        <v>22</v>
      </c>
      <c r="K97" s="9" t="s">
        <v>162</v>
      </c>
    </row>
    <row r="98" spans="5:11" ht="165.75">
      <c r="E98" s="5"/>
      <c r="F98" s="5"/>
      <c r="G98" s="5"/>
      <c r="H98" s="9" t="s">
        <v>156</v>
      </c>
      <c r="I98" s="41" t="s">
        <v>169</v>
      </c>
      <c r="J98" s="9" t="s">
        <v>20</v>
      </c>
      <c r="K98" s="9" t="s">
        <v>150</v>
      </c>
    </row>
    <row r="99" spans="5:11" ht="165.75">
      <c r="E99" s="5"/>
      <c r="F99" s="5"/>
      <c r="G99" s="5"/>
      <c r="H99" s="9" t="s">
        <v>156</v>
      </c>
      <c r="I99" s="41" t="s">
        <v>169</v>
      </c>
      <c r="J99" s="9" t="s">
        <v>22</v>
      </c>
      <c r="K99" s="9" t="s">
        <v>156</v>
      </c>
    </row>
    <row r="100" spans="5:11" ht="165.75">
      <c r="E100" s="5"/>
      <c r="F100" s="5"/>
      <c r="G100" s="5"/>
      <c r="H100" s="9" t="s">
        <v>156</v>
      </c>
      <c r="I100" s="41" t="s">
        <v>170</v>
      </c>
      <c r="J100" s="9" t="s">
        <v>20</v>
      </c>
      <c r="K100" s="9" t="s">
        <v>156</v>
      </c>
    </row>
    <row r="101" spans="5:11" ht="165.75">
      <c r="E101" s="5"/>
      <c r="F101" s="5"/>
      <c r="G101" s="5"/>
      <c r="H101" s="9" t="s">
        <v>156</v>
      </c>
      <c r="I101" s="41" t="s">
        <v>170</v>
      </c>
      <c r="J101" s="9" t="s">
        <v>22</v>
      </c>
      <c r="K101" s="9" t="s">
        <v>162</v>
      </c>
    </row>
    <row r="102" spans="5:11" ht="165.75">
      <c r="E102" s="5"/>
      <c r="F102" s="5"/>
      <c r="G102" s="5"/>
      <c r="H102" s="9" t="s">
        <v>156</v>
      </c>
      <c r="I102" s="41" t="s">
        <v>171</v>
      </c>
      <c r="J102" s="9" t="s">
        <v>20</v>
      </c>
      <c r="K102" s="9" t="s">
        <v>155</v>
      </c>
    </row>
    <row r="103" spans="5:11" ht="165.75">
      <c r="E103" s="5"/>
      <c r="F103" s="5"/>
      <c r="G103" s="5"/>
      <c r="H103" s="9" t="s">
        <v>156</v>
      </c>
      <c r="I103" s="41" t="s">
        <v>171</v>
      </c>
      <c r="J103" s="9" t="s">
        <v>22</v>
      </c>
      <c r="K103" s="9" t="s">
        <v>162</v>
      </c>
    </row>
    <row r="104" spans="5:11" ht="178.5">
      <c r="E104" s="5"/>
      <c r="F104" s="5"/>
      <c r="G104" s="5"/>
      <c r="H104" s="9" t="s">
        <v>163</v>
      </c>
      <c r="I104" s="41" t="s">
        <v>169</v>
      </c>
      <c r="J104" s="9" t="s">
        <v>20</v>
      </c>
      <c r="K104" s="9" t="s">
        <v>154</v>
      </c>
    </row>
    <row r="105" spans="5:11" ht="178.5">
      <c r="E105" s="5"/>
      <c r="F105" s="5"/>
      <c r="G105" s="5"/>
      <c r="H105" s="9" t="s">
        <v>163</v>
      </c>
      <c r="I105" s="41" t="s">
        <v>169</v>
      </c>
      <c r="J105" s="9" t="s">
        <v>22</v>
      </c>
      <c r="K105" s="9" t="s">
        <v>163</v>
      </c>
    </row>
    <row r="106" spans="5:11" ht="178.5">
      <c r="E106" s="5"/>
      <c r="F106" s="5"/>
      <c r="G106" s="5"/>
      <c r="H106" s="9" t="s">
        <v>163</v>
      </c>
      <c r="I106" s="41" t="s">
        <v>170</v>
      </c>
      <c r="J106" s="9" t="s">
        <v>20</v>
      </c>
      <c r="K106" s="9" t="s">
        <v>163</v>
      </c>
    </row>
    <row r="107" spans="5:11" ht="178.5">
      <c r="E107" s="5"/>
      <c r="F107" s="5"/>
      <c r="G107" s="5"/>
      <c r="H107" s="9" t="s">
        <v>163</v>
      </c>
      <c r="I107" s="41" t="s">
        <v>170</v>
      </c>
      <c r="J107" s="9" t="s">
        <v>22</v>
      </c>
      <c r="K107" s="9" t="s">
        <v>156</v>
      </c>
    </row>
    <row r="108" spans="5:11" ht="178.5">
      <c r="E108" s="5"/>
      <c r="F108" s="5"/>
      <c r="G108" s="5"/>
      <c r="H108" s="9" t="s">
        <v>163</v>
      </c>
      <c r="I108" s="41" t="s">
        <v>171</v>
      </c>
      <c r="J108" s="9" t="s">
        <v>20</v>
      </c>
      <c r="K108" s="9" t="s">
        <v>159</v>
      </c>
    </row>
    <row r="109" spans="5:11" ht="178.5">
      <c r="E109" s="5"/>
      <c r="F109" s="5"/>
      <c r="G109" s="5"/>
      <c r="H109" s="9" t="s">
        <v>163</v>
      </c>
      <c r="I109" s="41" t="s">
        <v>171</v>
      </c>
      <c r="J109" s="9" t="s">
        <v>22</v>
      </c>
      <c r="K109" s="9" t="s">
        <v>162</v>
      </c>
    </row>
    <row r="110" spans="5:11" ht="178.5">
      <c r="E110" s="5"/>
      <c r="F110" s="5"/>
      <c r="G110" s="5"/>
      <c r="H110" s="9" t="s">
        <v>164</v>
      </c>
      <c r="I110" s="41" t="s">
        <v>169</v>
      </c>
      <c r="J110" s="9" t="s">
        <v>20</v>
      </c>
      <c r="K110" s="9" t="s">
        <v>155</v>
      </c>
    </row>
    <row r="111" spans="5:11" ht="178.5">
      <c r="E111" s="5"/>
      <c r="F111" s="5"/>
      <c r="G111" s="5"/>
      <c r="H111" s="9" t="s">
        <v>164</v>
      </c>
      <c r="I111" s="41" t="s">
        <v>169</v>
      </c>
      <c r="J111" s="9" t="s">
        <v>22</v>
      </c>
      <c r="K111" s="9" t="s">
        <v>164</v>
      </c>
    </row>
    <row r="112" spans="5:11" ht="178.5">
      <c r="E112" s="5"/>
      <c r="F112" s="5"/>
      <c r="G112" s="5"/>
      <c r="H112" s="9" t="s">
        <v>164</v>
      </c>
      <c r="I112" s="41" t="s">
        <v>170</v>
      </c>
      <c r="J112" s="9" t="s">
        <v>20</v>
      </c>
      <c r="K112" s="9" t="s">
        <v>164</v>
      </c>
    </row>
    <row r="113" spans="5:11" ht="178.5">
      <c r="E113" s="5"/>
      <c r="F113" s="5"/>
      <c r="G113" s="5"/>
      <c r="H113" s="9" t="s">
        <v>164</v>
      </c>
      <c r="I113" s="41" t="s">
        <v>170</v>
      </c>
      <c r="J113" s="9" t="s">
        <v>22</v>
      </c>
      <c r="K113" s="9" t="s">
        <v>163</v>
      </c>
    </row>
    <row r="114" spans="5:11" ht="178.5">
      <c r="E114" s="5"/>
      <c r="F114" s="5"/>
      <c r="G114" s="5"/>
      <c r="H114" s="9" t="s">
        <v>164</v>
      </c>
      <c r="I114" s="41" t="s">
        <v>171</v>
      </c>
      <c r="J114" s="9" t="s">
        <v>20</v>
      </c>
      <c r="K114" s="9" t="s">
        <v>160</v>
      </c>
    </row>
    <row r="115" spans="5:11" ht="178.5">
      <c r="E115" s="5"/>
      <c r="F115" s="5"/>
      <c r="G115" s="5"/>
      <c r="H115" s="9" t="s">
        <v>164</v>
      </c>
      <c r="I115" s="41" t="s">
        <v>171</v>
      </c>
      <c r="J115" s="9" t="s">
        <v>22</v>
      </c>
      <c r="K115" s="9" t="s">
        <v>156</v>
      </c>
    </row>
    <row r="116" spans="5:11" ht="178.5">
      <c r="E116" s="5"/>
      <c r="F116" s="5"/>
      <c r="G116" s="5"/>
      <c r="H116" s="9" t="s">
        <v>165</v>
      </c>
      <c r="I116" s="41" t="s">
        <v>169</v>
      </c>
      <c r="J116" s="9" t="s">
        <v>20</v>
      </c>
      <c r="K116" s="9" t="s">
        <v>156</v>
      </c>
    </row>
    <row r="117" spans="5:11" ht="178.5">
      <c r="E117" s="5"/>
      <c r="F117" s="5"/>
      <c r="G117" s="5"/>
      <c r="H117" s="9" t="s">
        <v>165</v>
      </c>
      <c r="I117" s="41" t="s">
        <v>169</v>
      </c>
      <c r="J117" s="9" t="s">
        <v>22</v>
      </c>
      <c r="K117" s="9" t="s">
        <v>165</v>
      </c>
    </row>
    <row r="118" spans="5:11" ht="178.5">
      <c r="E118" s="5"/>
      <c r="F118" s="5"/>
      <c r="G118" s="5"/>
      <c r="H118" s="9" t="s">
        <v>165</v>
      </c>
      <c r="I118" s="41" t="s">
        <v>170</v>
      </c>
      <c r="J118" s="9" t="s">
        <v>20</v>
      </c>
      <c r="K118" s="9" t="s">
        <v>165</v>
      </c>
    </row>
    <row r="119" spans="5:11" ht="178.5">
      <c r="E119" s="5"/>
      <c r="F119" s="5"/>
      <c r="G119" s="5"/>
      <c r="H119" s="9" t="s">
        <v>165</v>
      </c>
      <c r="I119" s="41" t="s">
        <v>170</v>
      </c>
      <c r="J119" s="9" t="s">
        <v>22</v>
      </c>
      <c r="K119" s="9" t="s">
        <v>164</v>
      </c>
    </row>
    <row r="120" spans="5:11" ht="178.5">
      <c r="E120" s="5"/>
      <c r="F120" s="5"/>
      <c r="G120" s="5"/>
      <c r="H120" s="9" t="s">
        <v>165</v>
      </c>
      <c r="I120" s="41" t="s">
        <v>171</v>
      </c>
      <c r="J120" s="9" t="s">
        <v>20</v>
      </c>
      <c r="K120" s="9" t="s">
        <v>161</v>
      </c>
    </row>
    <row r="121" spans="5:11" ht="178.5">
      <c r="E121" s="5"/>
      <c r="F121" s="5"/>
      <c r="G121" s="5"/>
      <c r="H121" s="9" t="s">
        <v>165</v>
      </c>
      <c r="I121" s="41" t="s">
        <v>171</v>
      </c>
      <c r="J121" s="9" t="s">
        <v>22</v>
      </c>
      <c r="K121" s="9" t="s">
        <v>163</v>
      </c>
    </row>
    <row r="122" spans="5:11" ht="165.75">
      <c r="E122" s="5"/>
      <c r="F122" s="5"/>
      <c r="G122" s="5"/>
      <c r="H122" s="9" t="s">
        <v>153</v>
      </c>
      <c r="I122" s="41" t="s">
        <v>169</v>
      </c>
      <c r="J122" s="9" t="s">
        <v>20</v>
      </c>
      <c r="K122" s="9" t="s">
        <v>157</v>
      </c>
    </row>
    <row r="123" spans="5:11" ht="165.75">
      <c r="E123" s="5"/>
      <c r="F123" s="5"/>
      <c r="G123" s="5"/>
      <c r="H123" s="9" t="s">
        <v>153</v>
      </c>
      <c r="I123" s="41" t="s">
        <v>169</v>
      </c>
      <c r="J123" s="9" t="s">
        <v>22</v>
      </c>
      <c r="K123" s="9" t="s">
        <v>153</v>
      </c>
    </row>
    <row r="124" spans="5:11" ht="165.75">
      <c r="E124" s="5"/>
      <c r="F124" s="5"/>
      <c r="G124" s="5"/>
      <c r="H124" s="9" t="s">
        <v>153</v>
      </c>
      <c r="I124" s="41" t="s">
        <v>170</v>
      </c>
      <c r="J124" s="9" t="s">
        <v>20</v>
      </c>
      <c r="K124" s="9" t="s">
        <v>153</v>
      </c>
    </row>
    <row r="125" spans="5:11" ht="165.75">
      <c r="E125" s="5"/>
      <c r="F125" s="5"/>
      <c r="G125" s="5"/>
      <c r="H125" s="9" t="s">
        <v>153</v>
      </c>
      <c r="I125" s="41" t="s">
        <v>170</v>
      </c>
      <c r="J125" s="9" t="s">
        <v>22</v>
      </c>
      <c r="K125" s="9" t="s">
        <v>153</v>
      </c>
    </row>
    <row r="126" spans="5:11" ht="165.75">
      <c r="E126" s="5"/>
      <c r="F126" s="5"/>
      <c r="G126" s="5"/>
      <c r="H126" s="9" t="s">
        <v>153</v>
      </c>
      <c r="I126" s="41" t="s">
        <v>171</v>
      </c>
      <c r="J126" s="9" t="s">
        <v>20</v>
      </c>
      <c r="K126" s="9" t="s">
        <v>162</v>
      </c>
    </row>
    <row r="127" spans="5:11" ht="165.75">
      <c r="E127" s="5"/>
      <c r="F127" s="5"/>
      <c r="G127" s="5"/>
      <c r="H127" s="9" t="s">
        <v>153</v>
      </c>
      <c r="I127" s="41" t="s">
        <v>171</v>
      </c>
      <c r="J127" s="9" t="s">
        <v>22</v>
      </c>
      <c r="K127" s="9" t="s">
        <v>153</v>
      </c>
    </row>
    <row r="128" spans="5:11" ht="178.5">
      <c r="E128" s="5"/>
      <c r="F128" s="5"/>
      <c r="G128" s="5"/>
      <c r="H128" s="9" t="s">
        <v>166</v>
      </c>
      <c r="I128" s="41" t="s">
        <v>169</v>
      </c>
      <c r="J128" s="9" t="s">
        <v>20</v>
      </c>
      <c r="K128" s="9" t="s">
        <v>158</v>
      </c>
    </row>
    <row r="129" spans="5:11" ht="178.5">
      <c r="E129" s="5"/>
      <c r="F129" s="5"/>
      <c r="G129" s="5"/>
      <c r="H129" s="9" t="s">
        <v>166</v>
      </c>
      <c r="I129" s="41" t="s">
        <v>169</v>
      </c>
      <c r="J129" s="9" t="s">
        <v>22</v>
      </c>
      <c r="K129" s="9" t="s">
        <v>166</v>
      </c>
    </row>
    <row r="130" spans="5:11" ht="178.5">
      <c r="E130" s="5"/>
      <c r="F130" s="5"/>
      <c r="G130" s="5"/>
      <c r="H130" s="9" t="s">
        <v>166</v>
      </c>
      <c r="I130" s="41" t="s">
        <v>170</v>
      </c>
      <c r="J130" s="9" t="s">
        <v>20</v>
      </c>
      <c r="K130" s="9" t="s">
        <v>166</v>
      </c>
    </row>
    <row r="131" spans="5:11" ht="178.5">
      <c r="E131" s="5"/>
      <c r="F131" s="5"/>
      <c r="G131" s="5"/>
      <c r="H131" s="9" t="s">
        <v>166</v>
      </c>
      <c r="I131" s="41" t="s">
        <v>170</v>
      </c>
      <c r="J131" s="9" t="s">
        <v>22</v>
      </c>
      <c r="K131" s="9" t="s">
        <v>153</v>
      </c>
    </row>
    <row r="132" spans="5:11" ht="178.5">
      <c r="E132" s="5"/>
      <c r="F132" s="5"/>
      <c r="G132" s="5"/>
      <c r="H132" s="9" t="s">
        <v>166</v>
      </c>
      <c r="I132" s="41" t="s">
        <v>171</v>
      </c>
      <c r="J132" s="9" t="s">
        <v>20</v>
      </c>
      <c r="K132" s="9" t="s">
        <v>156</v>
      </c>
    </row>
    <row r="133" spans="5:11" ht="178.5">
      <c r="E133" s="5"/>
      <c r="F133" s="5"/>
      <c r="G133" s="5"/>
      <c r="H133" s="9" t="s">
        <v>166</v>
      </c>
      <c r="I133" s="41" t="s">
        <v>171</v>
      </c>
      <c r="J133" s="9" t="s">
        <v>22</v>
      </c>
      <c r="K133" s="9" t="s">
        <v>153</v>
      </c>
    </row>
    <row r="134" spans="5:11" ht="178.5">
      <c r="E134" s="5"/>
      <c r="F134" s="5"/>
      <c r="G134" s="5"/>
      <c r="H134" s="9" t="s">
        <v>161</v>
      </c>
      <c r="I134" s="41" t="s">
        <v>169</v>
      </c>
      <c r="J134" s="9" t="s">
        <v>20</v>
      </c>
      <c r="K134" s="9" t="s">
        <v>155</v>
      </c>
    </row>
    <row r="135" spans="5:11" ht="178.5">
      <c r="E135" s="5"/>
      <c r="F135" s="5"/>
      <c r="G135" s="5"/>
      <c r="H135" s="9" t="s">
        <v>161</v>
      </c>
      <c r="I135" s="41" t="s">
        <v>169</v>
      </c>
      <c r="J135" s="9" t="s">
        <v>22</v>
      </c>
      <c r="K135" s="9" t="s">
        <v>161</v>
      </c>
    </row>
    <row r="136" spans="5:11" ht="178.5">
      <c r="E136" s="5"/>
      <c r="F136" s="5"/>
      <c r="G136" s="5"/>
      <c r="H136" s="9" t="s">
        <v>161</v>
      </c>
      <c r="I136" s="41" t="s">
        <v>170</v>
      </c>
      <c r="J136" s="9" t="s">
        <v>20</v>
      </c>
      <c r="K136" s="9" t="s">
        <v>161</v>
      </c>
    </row>
    <row r="137" spans="5:11" ht="178.5">
      <c r="E137" s="5"/>
      <c r="F137" s="5"/>
      <c r="G137" s="5"/>
      <c r="H137" s="9" t="s">
        <v>161</v>
      </c>
      <c r="I137" s="41" t="s">
        <v>170</v>
      </c>
      <c r="J137" s="9" t="s">
        <v>22</v>
      </c>
      <c r="K137" s="9" t="s">
        <v>166</v>
      </c>
    </row>
    <row r="138" spans="5:11" ht="178.5">
      <c r="E138" s="5"/>
      <c r="F138" s="5"/>
      <c r="G138" s="5"/>
      <c r="H138" s="9" t="s">
        <v>161</v>
      </c>
      <c r="I138" s="41" t="s">
        <v>171</v>
      </c>
      <c r="J138" s="9" t="s">
        <v>20</v>
      </c>
      <c r="K138" s="9" t="s">
        <v>163</v>
      </c>
    </row>
    <row r="139" spans="5:11" ht="178.5">
      <c r="E139" s="5"/>
      <c r="F139" s="5"/>
      <c r="G139" s="5"/>
      <c r="H139" s="9" t="s">
        <v>161</v>
      </c>
      <c r="I139" s="41" t="s">
        <v>171</v>
      </c>
      <c r="J139" s="9" t="s">
        <v>22</v>
      </c>
      <c r="K139" s="9" t="s">
        <v>153</v>
      </c>
    </row>
    <row r="140" spans="5:11" ht="178.5">
      <c r="E140" s="5"/>
      <c r="F140" s="5"/>
      <c r="G140" s="5"/>
      <c r="H140" s="9" t="s">
        <v>165</v>
      </c>
      <c r="I140" s="41" t="s">
        <v>169</v>
      </c>
      <c r="J140" s="9" t="s">
        <v>20</v>
      </c>
      <c r="K140" s="9" t="s">
        <v>159</v>
      </c>
    </row>
    <row r="141" spans="5:11" ht="178.5">
      <c r="E141" s="5"/>
      <c r="F141" s="5"/>
      <c r="G141" s="5"/>
      <c r="H141" s="9" t="s">
        <v>165</v>
      </c>
      <c r="I141" s="41" t="s">
        <v>169</v>
      </c>
      <c r="J141" s="9" t="s">
        <v>22</v>
      </c>
      <c r="K141" s="9" t="s">
        <v>165</v>
      </c>
    </row>
    <row r="142" spans="5:11" ht="178.5">
      <c r="E142" s="5"/>
      <c r="F142" s="5"/>
      <c r="G142" s="5"/>
      <c r="H142" s="9" t="s">
        <v>165</v>
      </c>
      <c r="I142" s="41" t="s">
        <v>170</v>
      </c>
      <c r="J142" s="9" t="s">
        <v>20</v>
      </c>
      <c r="K142" s="9" t="s">
        <v>165</v>
      </c>
    </row>
    <row r="143" spans="5:11" ht="178.5">
      <c r="E143" s="5"/>
      <c r="F143" s="5"/>
      <c r="G143" s="5"/>
      <c r="H143" s="9" t="s">
        <v>165</v>
      </c>
      <c r="I143" s="41" t="s">
        <v>170</v>
      </c>
      <c r="J143" s="9" t="s">
        <v>22</v>
      </c>
      <c r="K143" s="9" t="s">
        <v>161</v>
      </c>
    </row>
    <row r="144" spans="5:11" ht="178.5">
      <c r="E144" s="5"/>
      <c r="F144" s="5"/>
      <c r="G144" s="5"/>
      <c r="H144" s="9" t="s">
        <v>165</v>
      </c>
      <c r="I144" s="41" t="s">
        <v>171</v>
      </c>
      <c r="J144" s="9" t="s">
        <v>20</v>
      </c>
      <c r="K144" s="9" t="s">
        <v>164</v>
      </c>
    </row>
    <row r="145" spans="5:11" ht="178.5">
      <c r="E145" s="5"/>
      <c r="F145" s="5"/>
      <c r="G145" s="5"/>
      <c r="H145" s="9" t="s">
        <v>165</v>
      </c>
      <c r="I145" s="41" t="s">
        <v>171</v>
      </c>
      <c r="J145" s="9" t="s">
        <v>22</v>
      </c>
      <c r="K145" s="9" t="s">
        <v>166</v>
      </c>
    </row>
    <row r="146" spans="5:11" ht="178.5">
      <c r="E146" s="5"/>
      <c r="F146" s="5"/>
      <c r="G146" s="5"/>
      <c r="H146" s="9" t="s">
        <v>167</v>
      </c>
      <c r="I146" s="41" t="s">
        <v>169</v>
      </c>
      <c r="J146" s="9" t="s">
        <v>20</v>
      </c>
      <c r="K146" s="9" t="s">
        <v>160</v>
      </c>
    </row>
    <row r="147" spans="5:11" ht="178.5">
      <c r="E147" s="5"/>
      <c r="F147" s="5"/>
      <c r="G147" s="5"/>
      <c r="H147" s="9" t="s">
        <v>167</v>
      </c>
      <c r="I147" s="41" t="s">
        <v>169</v>
      </c>
      <c r="J147" s="9" t="s">
        <v>22</v>
      </c>
      <c r="K147" s="9" t="s">
        <v>167</v>
      </c>
    </row>
    <row r="148" spans="5:11" ht="178.5">
      <c r="E148" s="5"/>
      <c r="F148" s="5"/>
      <c r="G148" s="5"/>
      <c r="H148" s="9" t="s">
        <v>167</v>
      </c>
      <c r="I148" s="41" t="s">
        <v>170</v>
      </c>
      <c r="J148" s="9" t="s">
        <v>20</v>
      </c>
      <c r="K148" s="9" t="s">
        <v>167</v>
      </c>
    </row>
    <row r="149" spans="5:11" ht="178.5">
      <c r="E149" s="5"/>
      <c r="F149" s="5"/>
      <c r="G149" s="5"/>
      <c r="H149" s="9" t="s">
        <v>167</v>
      </c>
      <c r="I149" s="41" t="s">
        <v>170</v>
      </c>
      <c r="J149" s="9" t="s">
        <v>22</v>
      </c>
      <c r="K149" s="9" t="s">
        <v>165</v>
      </c>
    </row>
    <row r="150" spans="5:11" ht="178.5">
      <c r="E150" s="5"/>
      <c r="F150" s="5"/>
      <c r="G150" s="5"/>
      <c r="H150" s="9" t="s">
        <v>167</v>
      </c>
      <c r="I150" s="41" t="s">
        <v>171</v>
      </c>
      <c r="J150" s="9" t="s">
        <v>20</v>
      </c>
      <c r="K150" s="9" t="s">
        <v>165</v>
      </c>
    </row>
    <row r="151" spans="5:11" ht="178.5">
      <c r="E151" s="5"/>
      <c r="F151" s="5"/>
      <c r="G151" s="5"/>
      <c r="H151" s="9" t="s">
        <v>167</v>
      </c>
      <c r="I151" s="41" t="s">
        <v>171</v>
      </c>
      <c r="J151" s="9" t="s">
        <v>22</v>
      </c>
      <c r="K151" s="9" t="s">
        <v>161</v>
      </c>
    </row>
    <row r="152" spans="5:11" ht="102">
      <c r="E152" s="5"/>
      <c r="F152" s="5"/>
      <c r="G152" s="5"/>
      <c r="I152" s="5"/>
      <c r="J152" s="5"/>
      <c r="K152" s="9" t="s">
        <v>161</v>
      </c>
    </row>
    <row r="153" spans="5:11">
      <c r="E153" s="5"/>
      <c r="F153" s="5"/>
      <c r="G153" s="5"/>
      <c r="I153" s="5"/>
      <c r="J153" s="5"/>
      <c r="K153" s="5"/>
    </row>
    <row r="154" spans="5:11">
      <c r="E154" s="5"/>
      <c r="F154" s="5"/>
      <c r="G154" s="5"/>
      <c r="H154" s="1"/>
      <c r="I154" s="5"/>
      <c r="J154" s="5"/>
      <c r="K154" s="5"/>
    </row>
    <row r="155" spans="5:11">
      <c r="E155" s="5"/>
      <c r="F155" s="5"/>
      <c r="G155" s="5"/>
      <c r="H155" s="1"/>
      <c r="I155" s="5"/>
      <c r="J155" s="5"/>
      <c r="K155" s="5"/>
    </row>
    <row r="156" spans="5:11">
      <c r="E156" s="5"/>
      <c r="F156" s="5"/>
      <c r="G156" s="5"/>
      <c r="H156" s="1"/>
      <c r="I156" s="5"/>
      <c r="J156" s="5"/>
      <c r="K156" s="5"/>
    </row>
    <row r="157" spans="5:11">
      <c r="E157" s="5"/>
      <c r="F157" s="5"/>
      <c r="G157" s="5"/>
      <c r="H157" s="3"/>
      <c r="I157" s="5"/>
      <c r="J157" s="5"/>
      <c r="K157" s="5"/>
    </row>
    <row r="158" spans="5:11">
      <c r="E158" s="5"/>
      <c r="F158" s="5"/>
      <c r="G158" s="5"/>
      <c r="H158" s="5"/>
      <c r="I158" s="5"/>
      <c r="J158" s="5"/>
      <c r="K158" s="5"/>
    </row>
    <row r="159" spans="5:11">
      <c r="E159" s="5"/>
      <c r="F159" s="5"/>
      <c r="G159" s="5"/>
      <c r="H159" s="5"/>
      <c r="I159" s="5"/>
      <c r="J159" s="5"/>
      <c r="K159" s="5"/>
    </row>
    <row r="160" spans="5:11">
      <c r="E160" s="5"/>
      <c r="F160" s="5"/>
      <c r="G160" s="5"/>
      <c r="H160" s="5"/>
      <c r="I160" s="5"/>
      <c r="J160" s="5"/>
      <c r="K160" s="5"/>
    </row>
    <row r="161" spans="5:11">
      <c r="E161" s="5"/>
      <c r="F161" s="5"/>
      <c r="G161" s="5"/>
      <c r="H161" s="5"/>
      <c r="I161" s="5"/>
      <c r="J161" s="5"/>
      <c r="K161" s="5"/>
    </row>
    <row r="162" spans="5:11">
      <c r="E162" s="5"/>
      <c r="F162" s="5"/>
      <c r="G162" s="5"/>
      <c r="H162" s="5"/>
      <c r="I162" s="5"/>
      <c r="J162" s="5"/>
      <c r="K162" s="5"/>
    </row>
    <row r="163" spans="5:11">
      <c r="E163" s="5"/>
      <c r="F163" s="5"/>
      <c r="G163" s="5"/>
      <c r="H163" s="5"/>
      <c r="I163" s="5"/>
      <c r="J163" s="5"/>
      <c r="K163" s="5"/>
    </row>
    <row r="164" spans="5:11">
      <c r="E164" s="5"/>
      <c r="F164" s="5"/>
      <c r="G164" s="5"/>
      <c r="H164" s="5"/>
      <c r="I164" s="5"/>
      <c r="J164" s="5"/>
      <c r="K164" s="5"/>
    </row>
    <row r="165" spans="5:11">
      <c r="E165" s="5"/>
      <c r="F165" s="5"/>
      <c r="G165" s="5"/>
      <c r="H165" s="5"/>
      <c r="I165" s="5"/>
      <c r="J165" s="5"/>
      <c r="K165" s="5"/>
    </row>
    <row r="166" spans="5:11">
      <c r="E166" s="5"/>
      <c r="F166" s="5"/>
      <c r="G166" s="5"/>
      <c r="H166" s="5"/>
      <c r="I166" s="5"/>
      <c r="J166" s="5"/>
      <c r="K166" s="5"/>
    </row>
    <row r="167" spans="5:11">
      <c r="E167" s="5"/>
      <c r="F167" s="5"/>
      <c r="G167" s="5"/>
      <c r="H167" s="5"/>
      <c r="I167" s="5"/>
      <c r="J167" s="5"/>
      <c r="K167" s="5"/>
    </row>
    <row r="168" spans="5:11">
      <c r="E168" s="5"/>
      <c r="F168" s="5"/>
      <c r="G168" s="5"/>
      <c r="H168" s="5"/>
      <c r="I168" s="5"/>
      <c r="J168" s="5"/>
      <c r="K168" s="5"/>
    </row>
    <row r="169" spans="5:11">
      <c r="E169" s="5"/>
      <c r="F169" s="5"/>
      <c r="G169" s="5"/>
      <c r="H169" s="5"/>
      <c r="I169" s="5"/>
      <c r="J169" s="5"/>
      <c r="K169" s="5"/>
    </row>
    <row r="170" spans="5:11">
      <c r="E170" s="5"/>
      <c r="F170" s="5"/>
      <c r="G170" s="5"/>
      <c r="H170" s="5"/>
      <c r="I170" s="5"/>
      <c r="J170" s="5"/>
      <c r="K170" s="5"/>
    </row>
    <row r="171" spans="5:11">
      <c r="E171" s="5"/>
      <c r="F171" s="5"/>
      <c r="G171" s="5"/>
      <c r="H171" s="5"/>
      <c r="I171" s="5"/>
      <c r="J171" s="5"/>
      <c r="K171" s="5"/>
    </row>
    <row r="172" spans="5:11">
      <c r="E172" s="5"/>
      <c r="F172" s="5"/>
      <c r="G172" s="5"/>
      <c r="H172" s="5"/>
      <c r="I172" s="5"/>
      <c r="J172" s="5"/>
      <c r="K172" s="5"/>
    </row>
    <row r="173" spans="5:11">
      <c r="E173" s="5"/>
      <c r="F173" s="5"/>
      <c r="G173" s="5"/>
      <c r="H173" s="5"/>
      <c r="I173" s="5"/>
      <c r="J173" s="5"/>
      <c r="K173" s="5"/>
    </row>
    <row r="174" spans="5:11">
      <c r="E174" s="5"/>
      <c r="F174" s="5"/>
      <c r="G174" s="5"/>
      <c r="H174" s="5"/>
      <c r="I174" s="5"/>
      <c r="J174" s="5"/>
      <c r="K174" s="5"/>
    </row>
    <row r="175" spans="5:11">
      <c r="E175" s="5"/>
      <c r="F175" s="5"/>
      <c r="G175" s="5"/>
      <c r="H175" s="5"/>
      <c r="I175" s="5"/>
      <c r="J175" s="5"/>
      <c r="K175" s="5"/>
    </row>
    <row r="176" spans="5:11">
      <c r="E176" s="5"/>
      <c r="F176" s="5"/>
      <c r="G176" s="5"/>
      <c r="H176" s="5"/>
      <c r="I176" s="5"/>
      <c r="J176" s="5"/>
      <c r="K176" s="5"/>
    </row>
    <row r="177" spans="5:11">
      <c r="E177" s="5"/>
      <c r="F177" s="5"/>
      <c r="G177" s="5"/>
      <c r="H177" s="5"/>
      <c r="I177" s="5"/>
      <c r="J177" s="5"/>
      <c r="K177" s="5"/>
    </row>
    <row r="178" spans="5:11">
      <c r="E178" s="5"/>
      <c r="F178" s="5"/>
      <c r="G178" s="5"/>
      <c r="H178" s="5"/>
      <c r="I178" s="5"/>
      <c r="J178" s="5"/>
      <c r="K178" s="5"/>
    </row>
    <row r="179" spans="5:11">
      <c r="E179" s="5"/>
      <c r="F179" s="5"/>
      <c r="G179" s="5"/>
      <c r="H179" s="5"/>
      <c r="I179" s="5"/>
      <c r="J179" s="5"/>
      <c r="K179" s="5"/>
    </row>
    <row r="180" spans="5:11">
      <c r="E180" s="5"/>
      <c r="F180" s="5"/>
      <c r="G180" s="5"/>
      <c r="H180" s="5"/>
      <c r="I180" s="5"/>
      <c r="J180" s="5"/>
      <c r="K180" s="5"/>
    </row>
    <row r="181" spans="5:11">
      <c r="E181" s="5"/>
      <c r="F181" s="5"/>
      <c r="G181" s="5"/>
      <c r="H181" s="5"/>
      <c r="I181" s="5"/>
      <c r="J181" s="5"/>
      <c r="K181" s="5"/>
    </row>
    <row r="182" spans="5:11">
      <c r="E182" s="5"/>
      <c r="F182" s="5"/>
      <c r="G182" s="5"/>
      <c r="H182" s="5"/>
      <c r="I182" s="5"/>
      <c r="J182" s="5"/>
      <c r="K182" s="5"/>
    </row>
    <row r="183" spans="5:11">
      <c r="E183" s="5"/>
      <c r="F183" s="5"/>
      <c r="G183" s="5"/>
      <c r="H183" s="5"/>
      <c r="I183" s="5"/>
      <c r="J183" s="5"/>
      <c r="K183" s="5"/>
    </row>
    <row r="184" spans="5:11">
      <c r="E184" s="5"/>
      <c r="F184" s="5"/>
      <c r="G184" s="5"/>
      <c r="H184" s="5"/>
      <c r="I184" s="5"/>
      <c r="J184" s="5"/>
      <c r="K184" s="5"/>
    </row>
    <row r="185" spans="5:11">
      <c r="E185" s="5"/>
      <c r="F185" s="5"/>
      <c r="G185" s="5"/>
      <c r="H185" s="5"/>
      <c r="I185" s="5"/>
      <c r="J185" s="5"/>
      <c r="K185" s="5"/>
    </row>
    <row r="186" spans="5:11">
      <c r="E186" s="5"/>
      <c r="F186" s="5"/>
      <c r="G186" s="5"/>
      <c r="H186" s="5"/>
      <c r="I186" s="5"/>
      <c r="J186" s="5"/>
      <c r="K186" s="5"/>
    </row>
    <row r="187" spans="5:11">
      <c r="E187" s="5"/>
      <c r="F187" s="5"/>
      <c r="G187" s="5"/>
      <c r="H187" s="5"/>
      <c r="I187" s="5"/>
      <c r="J187" s="5"/>
      <c r="K187" s="5"/>
    </row>
    <row r="188" spans="5:11">
      <c r="E188" s="5"/>
      <c r="F188" s="5"/>
      <c r="G188" s="5"/>
      <c r="H188" s="5"/>
      <c r="I188" s="5"/>
      <c r="J188" s="5"/>
      <c r="K188" s="5"/>
    </row>
    <row r="189" spans="5:11">
      <c r="E189" s="5"/>
      <c r="F189" s="5"/>
      <c r="G189" s="5"/>
      <c r="H189" s="5"/>
      <c r="I189" s="5"/>
      <c r="J189" s="5"/>
      <c r="K189" s="5"/>
    </row>
    <row r="190" spans="5:11">
      <c r="E190" s="5"/>
      <c r="F190" s="5"/>
      <c r="G190" s="5"/>
      <c r="H190" s="5"/>
      <c r="I190" s="5"/>
      <c r="J190" s="5"/>
      <c r="K190" s="5"/>
    </row>
    <row r="191" spans="5:11">
      <c r="E191" s="5"/>
      <c r="F191" s="5"/>
      <c r="G191" s="5"/>
      <c r="H191" s="5"/>
      <c r="I191" s="5"/>
      <c r="J191" s="5"/>
      <c r="K191" s="5"/>
    </row>
    <row r="192" spans="5:11">
      <c r="E192" s="5"/>
      <c r="F192" s="5"/>
      <c r="G192" s="5"/>
      <c r="H192" s="5"/>
      <c r="I192" s="5"/>
      <c r="J192" s="5"/>
      <c r="K192" s="5"/>
    </row>
    <row r="193" spans="5:11">
      <c r="E193" s="5"/>
      <c r="F193" s="5"/>
      <c r="G193" s="5"/>
      <c r="H193" s="5"/>
      <c r="I193" s="5"/>
      <c r="J193" s="5"/>
      <c r="K193" s="5"/>
    </row>
    <row r="194" spans="5:11">
      <c r="E194" s="5"/>
      <c r="F194" s="5"/>
      <c r="G194" s="5"/>
      <c r="H194" s="5"/>
      <c r="I194" s="5"/>
      <c r="J194" s="5"/>
      <c r="K194" s="5"/>
    </row>
    <row r="195" spans="5:11">
      <c r="E195" s="5"/>
      <c r="F195" s="5"/>
      <c r="G195" s="5"/>
      <c r="H195" s="5"/>
      <c r="I195" s="5"/>
      <c r="J195" s="5"/>
      <c r="K195" s="5"/>
    </row>
    <row r="196" spans="5:11">
      <c r="E196" s="5"/>
      <c r="F196" s="5"/>
      <c r="G196" s="5"/>
      <c r="H196" s="5"/>
      <c r="I196" s="5"/>
      <c r="J196" s="5"/>
      <c r="K196" s="5"/>
    </row>
    <row r="197" spans="5:11">
      <c r="E197" s="5"/>
      <c r="F197" s="5"/>
      <c r="G197" s="5"/>
      <c r="H197" s="5"/>
      <c r="I197" s="5"/>
      <c r="J197" s="5"/>
      <c r="K197" s="5"/>
    </row>
    <row r="198" spans="5:11">
      <c r="E198" s="5"/>
      <c r="F198" s="5"/>
      <c r="G198" s="5"/>
      <c r="H198" s="5"/>
      <c r="I198" s="5"/>
      <c r="J198" s="5"/>
      <c r="K198" s="5"/>
    </row>
    <row r="199" spans="5:11">
      <c r="E199" s="5"/>
      <c r="F199" s="5"/>
      <c r="G199" s="5"/>
      <c r="H199" s="5"/>
      <c r="I199" s="5"/>
      <c r="J199" s="5"/>
      <c r="K199" s="5"/>
    </row>
    <row r="200" spans="5:11">
      <c r="E200" s="5"/>
      <c r="F200" s="5"/>
      <c r="G200" s="5"/>
      <c r="H200" s="5"/>
      <c r="I200" s="5"/>
      <c r="J200" s="5"/>
      <c r="K200" s="5"/>
    </row>
    <row r="201" spans="5:11">
      <c r="E201" s="5"/>
      <c r="F201" s="5"/>
      <c r="G201" s="5"/>
      <c r="H201" s="5"/>
      <c r="I201" s="5"/>
      <c r="J201" s="5"/>
      <c r="K201" s="5"/>
    </row>
    <row r="202" spans="5:11">
      <c r="E202" s="5"/>
      <c r="F202" s="5"/>
      <c r="G202" s="5"/>
      <c r="H202" s="5"/>
      <c r="I202" s="5"/>
      <c r="J202" s="5"/>
      <c r="K202" s="5"/>
    </row>
    <row r="203" spans="5:11">
      <c r="E203" s="5"/>
      <c r="F203" s="5"/>
      <c r="G203" s="5"/>
      <c r="H203" s="5"/>
      <c r="I203" s="5"/>
      <c r="J203" s="5"/>
      <c r="K203" s="5"/>
    </row>
    <row r="204" spans="5:11">
      <c r="E204" s="5"/>
      <c r="F204" s="5"/>
      <c r="G204" s="5"/>
      <c r="H204" s="5"/>
      <c r="I204" s="5"/>
      <c r="J204" s="5"/>
      <c r="K204" s="5"/>
    </row>
    <row r="205" spans="5:11">
      <c r="E205" s="5"/>
      <c r="F205" s="5"/>
      <c r="G205" s="5"/>
      <c r="H205" s="5"/>
      <c r="I205" s="5"/>
      <c r="J205" s="5"/>
      <c r="K205" s="5"/>
    </row>
    <row r="206" spans="5:11">
      <c r="E206" s="5"/>
      <c r="F206" s="5"/>
      <c r="G206" s="5"/>
      <c r="H206" s="5"/>
      <c r="I206" s="5"/>
      <c r="J206" s="5"/>
      <c r="K206" s="5"/>
    </row>
    <row r="207" spans="5:11">
      <c r="E207" s="5"/>
      <c r="F207" s="5"/>
      <c r="G207" s="5"/>
      <c r="H207" s="5"/>
      <c r="I207" s="5"/>
      <c r="J207" s="5"/>
      <c r="K207" s="5"/>
    </row>
    <row r="208" spans="5:11">
      <c r="E208" s="5"/>
      <c r="F208" s="5"/>
      <c r="G208" s="5"/>
      <c r="H208" s="5"/>
      <c r="I208" s="5"/>
      <c r="J208" s="5"/>
      <c r="K208" s="5"/>
    </row>
    <row r="209" spans="5:11">
      <c r="E209" s="5"/>
      <c r="F209" s="5"/>
      <c r="G209" s="5"/>
      <c r="H209" s="5"/>
      <c r="I209" s="5"/>
      <c r="J209" s="5"/>
      <c r="K209" s="5"/>
    </row>
    <row r="210" spans="5:11">
      <c r="E210" s="5"/>
      <c r="F210" s="5"/>
      <c r="G210" s="5"/>
      <c r="H210" s="5"/>
      <c r="I210" s="5"/>
      <c r="J210" s="5"/>
      <c r="K210" s="5"/>
    </row>
    <row r="211" spans="5:11">
      <c r="E211" s="5"/>
      <c r="F211" s="5"/>
      <c r="G211" s="5"/>
      <c r="H211" s="5"/>
      <c r="I211" s="5"/>
      <c r="J211" s="5"/>
      <c r="K211" s="5"/>
    </row>
    <row r="212" spans="5:11">
      <c r="E212" s="5"/>
      <c r="F212" s="5"/>
      <c r="G212" s="5"/>
      <c r="H212" s="5"/>
      <c r="I212" s="5"/>
      <c r="J212" s="5"/>
      <c r="K212" s="5"/>
    </row>
    <row r="213" spans="5:11">
      <c r="E213" s="5"/>
      <c r="F213" s="5"/>
      <c r="G213" s="5"/>
      <c r="H213" s="5"/>
      <c r="I213" s="5"/>
      <c r="J213" s="5"/>
      <c r="K213" s="5"/>
    </row>
    <row r="214" spans="5:11">
      <c r="E214" s="5"/>
      <c r="F214" s="5"/>
      <c r="G214" s="5"/>
      <c r="H214" s="5"/>
      <c r="I214" s="5"/>
      <c r="J214" s="5"/>
      <c r="K214" s="5"/>
    </row>
    <row r="215" spans="5:11">
      <c r="E215" s="5"/>
      <c r="F215" s="5"/>
      <c r="G215" s="5"/>
      <c r="H215" s="5"/>
      <c r="I215" s="5"/>
      <c r="J215" s="5"/>
      <c r="K215" s="5"/>
    </row>
    <row r="216" spans="5:11">
      <c r="E216" s="5"/>
      <c r="F216" s="5"/>
      <c r="G216" s="5"/>
      <c r="H216" s="5"/>
      <c r="I216" s="5"/>
      <c r="J216" s="5"/>
      <c r="K216" s="5"/>
    </row>
    <row r="217" spans="5:11">
      <c r="E217" s="5"/>
      <c r="F217" s="5"/>
      <c r="G217" s="5"/>
      <c r="H217" s="5"/>
      <c r="I217" s="5"/>
      <c r="J217" s="5"/>
      <c r="K217" s="5"/>
    </row>
    <row r="218" spans="5:11">
      <c r="E218" s="5"/>
      <c r="F218" s="5"/>
      <c r="G218" s="5"/>
      <c r="H218" s="5"/>
      <c r="I218" s="5"/>
      <c r="J218" s="5"/>
      <c r="K218" s="5"/>
    </row>
    <row r="219" spans="5:11">
      <c r="E219" s="5"/>
      <c r="F219" s="5"/>
      <c r="G219" s="5"/>
      <c r="H219" s="5"/>
      <c r="I219" s="5"/>
      <c r="J219" s="5"/>
      <c r="K219" s="5"/>
    </row>
    <row r="220" spans="5:11">
      <c r="E220" s="5"/>
      <c r="F220" s="5"/>
      <c r="G220" s="5"/>
      <c r="H220" s="5"/>
      <c r="I220" s="5"/>
      <c r="J220" s="5"/>
      <c r="K220" s="5"/>
    </row>
    <row r="221" spans="5:11">
      <c r="E221" s="5"/>
      <c r="F221" s="5"/>
      <c r="G221" s="5"/>
      <c r="H221" s="5"/>
      <c r="I221" s="5"/>
      <c r="J221" s="5"/>
      <c r="K221" s="5"/>
    </row>
    <row r="222" spans="5:11">
      <c r="E222" s="5"/>
      <c r="F222" s="5"/>
      <c r="G222" s="5"/>
      <c r="H222" s="5"/>
      <c r="I222" s="5"/>
      <c r="J222" s="5"/>
      <c r="K222" s="5"/>
    </row>
    <row r="223" spans="5:11">
      <c r="E223" s="5"/>
      <c r="F223" s="5"/>
      <c r="G223" s="5"/>
      <c r="H223" s="5"/>
      <c r="I223" s="5"/>
      <c r="J223" s="5"/>
      <c r="K223" s="5"/>
    </row>
    <row r="224" spans="5:11">
      <c r="E224" s="5"/>
      <c r="F224" s="5"/>
      <c r="G224" s="5"/>
      <c r="H224" s="5"/>
      <c r="I224" s="5"/>
      <c r="J224" s="5"/>
      <c r="K224" s="5"/>
    </row>
    <row r="225" spans="5:11">
      <c r="E225" s="5"/>
      <c r="F225" s="5"/>
      <c r="G225" s="5"/>
      <c r="H225" s="5"/>
      <c r="I225" s="5"/>
      <c r="J225" s="5"/>
      <c r="K225" s="5"/>
    </row>
    <row r="226" spans="5:11">
      <c r="E226" s="5"/>
      <c r="F226" s="5"/>
      <c r="G226" s="5"/>
      <c r="H226" s="5"/>
      <c r="I226" s="5"/>
      <c r="J226" s="5"/>
      <c r="K226" s="5"/>
    </row>
    <row r="227" spans="5:11">
      <c r="E227" s="5"/>
      <c r="F227" s="5"/>
      <c r="G227" s="5"/>
      <c r="H227" s="5"/>
      <c r="I227" s="5"/>
      <c r="J227" s="5"/>
      <c r="K227" s="5"/>
    </row>
    <row r="228" spans="5:11">
      <c r="E228" s="5"/>
      <c r="F228" s="5"/>
      <c r="G228" s="5"/>
      <c r="H228" s="5"/>
      <c r="I228" s="5"/>
      <c r="J228" s="5"/>
      <c r="K228" s="5"/>
    </row>
    <row r="229" spans="5:11">
      <c r="E229" s="5"/>
      <c r="F229" s="5"/>
      <c r="G229" s="5"/>
      <c r="H229" s="5"/>
      <c r="I229" s="5"/>
      <c r="J229" s="5"/>
      <c r="K229" s="5"/>
    </row>
    <row r="230" spans="5:11">
      <c r="E230" s="5"/>
      <c r="F230" s="5"/>
      <c r="G230" s="5"/>
      <c r="H230" s="5"/>
      <c r="I230" s="5"/>
      <c r="J230" s="5"/>
      <c r="K230" s="5"/>
    </row>
    <row r="231" spans="5:11">
      <c r="E231" s="5"/>
      <c r="F231" s="5"/>
      <c r="G231" s="5"/>
      <c r="H231" s="5"/>
      <c r="I231" s="5"/>
      <c r="J231" s="5"/>
      <c r="K231" s="5"/>
    </row>
    <row r="232" spans="5:11">
      <c r="E232" s="5"/>
      <c r="F232" s="5"/>
      <c r="G232" s="5"/>
      <c r="H232" s="5"/>
      <c r="I232" s="5"/>
      <c r="J232" s="5"/>
      <c r="K232" s="5"/>
    </row>
    <row r="233" spans="5:11">
      <c r="E233" s="5"/>
      <c r="F233" s="5"/>
      <c r="G233" s="5"/>
      <c r="H233" s="5"/>
      <c r="I233" s="5"/>
      <c r="J233" s="5"/>
      <c r="K233" s="5"/>
    </row>
    <row r="234" spans="5:11">
      <c r="E234" s="5"/>
      <c r="F234" s="5"/>
      <c r="G234" s="5"/>
      <c r="H234" s="5"/>
      <c r="I234" s="5"/>
      <c r="J234" s="5"/>
      <c r="K234" s="5"/>
    </row>
    <row r="235" spans="5:11">
      <c r="E235" s="5"/>
      <c r="F235" s="5"/>
      <c r="G235" s="5"/>
      <c r="H235" s="5"/>
      <c r="I235" s="5"/>
      <c r="J235" s="5"/>
      <c r="K235" s="5"/>
    </row>
    <row r="236" spans="5:11">
      <c r="E236" s="5"/>
      <c r="F236" s="5"/>
      <c r="G236" s="5"/>
      <c r="H236" s="5"/>
      <c r="I236" s="5"/>
      <c r="J236" s="5"/>
      <c r="K236" s="5"/>
    </row>
    <row r="237" spans="5:11">
      <c r="E237" s="5"/>
      <c r="F237" s="5"/>
      <c r="G237" s="5"/>
      <c r="H237" s="5"/>
      <c r="I237" s="5"/>
      <c r="J237" s="5"/>
      <c r="K237" s="5"/>
    </row>
    <row r="238" spans="5:11">
      <c r="E238" s="5"/>
      <c r="F238" s="5"/>
      <c r="G238" s="5"/>
      <c r="H238" s="5"/>
      <c r="I238" s="5"/>
      <c r="J238" s="5"/>
      <c r="K238" s="5"/>
    </row>
    <row r="239" spans="5:11">
      <c r="E239" s="5"/>
      <c r="F239" s="5"/>
      <c r="G239" s="5"/>
      <c r="H239" s="5"/>
      <c r="I239" s="5"/>
      <c r="J239" s="5"/>
      <c r="K239" s="5"/>
    </row>
    <row r="240" spans="5:11">
      <c r="E240" s="5"/>
      <c r="F240" s="5"/>
      <c r="G240" s="5"/>
      <c r="H240" s="5"/>
      <c r="I240" s="5"/>
      <c r="J240" s="5"/>
      <c r="K240" s="5"/>
    </row>
    <row r="241" spans="5:11">
      <c r="E241" s="5"/>
      <c r="F241" s="5"/>
      <c r="G241" s="5"/>
      <c r="H241" s="5"/>
      <c r="I241" s="5"/>
      <c r="J241" s="5"/>
      <c r="K241" s="5"/>
    </row>
    <row r="242" spans="5:11">
      <c r="E242" s="5"/>
      <c r="F242" s="5"/>
      <c r="G242" s="5"/>
      <c r="H242" s="5"/>
      <c r="I242" s="5"/>
      <c r="J242" s="5"/>
      <c r="K242" s="5"/>
    </row>
    <row r="243" spans="5:11">
      <c r="E243" s="5"/>
      <c r="F243" s="5"/>
      <c r="G243" s="5"/>
      <c r="H243" s="5"/>
      <c r="I243" s="5"/>
      <c r="J243" s="5"/>
      <c r="K243" s="5"/>
    </row>
    <row r="244" spans="5:11">
      <c r="E244" s="5"/>
      <c r="F244" s="5"/>
      <c r="G244" s="5"/>
      <c r="H244" s="5"/>
      <c r="I244" s="5"/>
      <c r="J244" s="5"/>
      <c r="K244" s="5"/>
    </row>
    <row r="245" spans="5:11">
      <c r="E245" s="5"/>
      <c r="F245" s="5"/>
      <c r="G245" s="5"/>
      <c r="H245" s="5"/>
      <c r="I245" s="5"/>
      <c r="J245" s="5"/>
      <c r="K245" s="5"/>
    </row>
    <row r="246" spans="5:11">
      <c r="E246" s="5"/>
      <c r="F246" s="5"/>
      <c r="G246" s="5"/>
      <c r="H246" s="5"/>
      <c r="I246" s="5"/>
      <c r="J246" s="5"/>
      <c r="K246" s="5"/>
    </row>
    <row r="247" spans="5:11">
      <c r="E247" s="5"/>
      <c r="F247" s="5"/>
      <c r="G247" s="5"/>
      <c r="H247" s="5"/>
      <c r="I247" s="5"/>
      <c r="J247" s="5"/>
      <c r="K247" s="5"/>
    </row>
    <row r="248" spans="5:11">
      <c r="E248" s="5"/>
      <c r="F248" s="5"/>
      <c r="G248" s="5"/>
      <c r="H248" s="5"/>
      <c r="I248" s="5"/>
      <c r="J248" s="5"/>
      <c r="K248" s="5"/>
    </row>
    <row r="249" spans="5:11">
      <c r="E249" s="5"/>
      <c r="F249" s="5"/>
      <c r="G249" s="5"/>
      <c r="H249" s="5"/>
      <c r="I249" s="5"/>
      <c r="J249" s="5"/>
      <c r="K249" s="5"/>
    </row>
    <row r="250" spans="5:11">
      <c r="E250" s="5"/>
      <c r="F250" s="5"/>
      <c r="G250" s="5"/>
      <c r="H250" s="5"/>
      <c r="I250" s="5"/>
      <c r="J250" s="5"/>
      <c r="K250" s="5"/>
    </row>
    <row r="251" spans="5:11">
      <c r="E251" s="5"/>
      <c r="F251" s="5"/>
      <c r="G251" s="5"/>
      <c r="H251" s="5"/>
      <c r="I251" s="5"/>
      <c r="J251" s="5"/>
      <c r="K251" s="5"/>
    </row>
    <row r="252" spans="5:11">
      <c r="E252" s="5"/>
      <c r="F252" s="5"/>
      <c r="G252" s="5"/>
      <c r="H252" s="5"/>
      <c r="I252" s="5"/>
      <c r="J252" s="5"/>
      <c r="K252" s="5"/>
    </row>
    <row r="253" spans="5:11">
      <c r="E253" s="5"/>
      <c r="F253" s="5"/>
      <c r="G253" s="5"/>
      <c r="H253" s="5"/>
      <c r="I253" s="5"/>
      <c r="J253" s="5"/>
      <c r="K253" s="5"/>
    </row>
    <row r="254" spans="5:11">
      <c r="E254" s="5"/>
      <c r="F254" s="5"/>
      <c r="G254" s="5"/>
      <c r="H254" s="5"/>
      <c r="I254" s="5"/>
      <c r="J254" s="5"/>
      <c r="K254" s="5"/>
    </row>
    <row r="255" spans="5:11">
      <c r="E255" s="5"/>
      <c r="F255" s="5"/>
      <c r="G255" s="5"/>
      <c r="H255" s="5"/>
      <c r="I255" s="5"/>
      <c r="J255" s="5"/>
      <c r="K255" s="5"/>
    </row>
    <row r="256" spans="5:11">
      <c r="E256" s="5"/>
      <c r="F256" s="5"/>
      <c r="G256" s="5"/>
      <c r="H256" s="5"/>
      <c r="I256" s="5"/>
      <c r="J256" s="5"/>
      <c r="K256" s="5"/>
    </row>
    <row r="257" spans="5:11">
      <c r="E257" s="5"/>
      <c r="F257" s="5"/>
      <c r="G257" s="5"/>
      <c r="H257" s="5"/>
      <c r="I257" s="5"/>
      <c r="J257" s="5"/>
      <c r="K257" s="5"/>
    </row>
    <row r="258" spans="5:11">
      <c r="E258" s="5"/>
      <c r="F258" s="5"/>
      <c r="G258" s="5"/>
      <c r="H258" s="5"/>
      <c r="I258" s="5"/>
      <c r="J258" s="5"/>
      <c r="K258" s="5"/>
    </row>
    <row r="259" spans="5:11">
      <c r="E259" s="5"/>
      <c r="F259" s="5"/>
      <c r="G259" s="5"/>
      <c r="H259" s="5"/>
      <c r="I259" s="5"/>
      <c r="J259" s="5"/>
      <c r="K259" s="5"/>
    </row>
    <row r="260" spans="5:11">
      <c r="E260" s="5"/>
      <c r="F260" s="5"/>
      <c r="G260" s="5"/>
      <c r="H260" s="5"/>
      <c r="I260" s="5"/>
      <c r="J260" s="5"/>
      <c r="K260" s="5"/>
    </row>
    <row r="261" spans="5:11">
      <c r="E261" s="5"/>
      <c r="F261" s="5"/>
      <c r="G261" s="5"/>
      <c r="H261" s="5"/>
      <c r="I261" s="5"/>
      <c r="J261" s="5"/>
      <c r="K261" s="5"/>
    </row>
    <row r="262" spans="5:11">
      <c r="E262" s="5"/>
      <c r="F262" s="5"/>
      <c r="G262" s="5"/>
      <c r="H262" s="5"/>
      <c r="I262" s="5"/>
      <c r="J262" s="5"/>
      <c r="K262" s="5"/>
    </row>
    <row r="263" spans="5:11">
      <c r="E263" s="5"/>
      <c r="F263" s="5"/>
      <c r="G263" s="5"/>
      <c r="H263" s="5"/>
      <c r="I263" s="5"/>
      <c r="J263" s="5"/>
      <c r="K263" s="5"/>
    </row>
    <row r="264" spans="5:11">
      <c r="E264" s="5"/>
      <c r="F264" s="5"/>
      <c r="G264" s="5"/>
      <c r="H264" s="5"/>
      <c r="I264" s="5"/>
      <c r="J264" s="5"/>
      <c r="K264" s="5"/>
    </row>
    <row r="265" spans="5:11">
      <c r="E265" s="5"/>
      <c r="F265" s="5"/>
      <c r="G265" s="5"/>
      <c r="H265" s="5"/>
      <c r="I265" s="5"/>
      <c r="J265" s="5"/>
      <c r="K265" s="5"/>
    </row>
    <row r="266" spans="5:11">
      <c r="E266" s="5"/>
      <c r="F266" s="5"/>
      <c r="G266" s="5"/>
      <c r="H266" s="5"/>
      <c r="I266" s="5"/>
      <c r="J266" s="5"/>
      <c r="K266" s="5"/>
    </row>
    <row r="267" spans="5:11">
      <c r="E267" s="5"/>
      <c r="F267" s="5"/>
      <c r="G267" s="5"/>
      <c r="H267" s="5"/>
      <c r="I267" s="5"/>
      <c r="J267" s="5"/>
      <c r="K267" s="5"/>
    </row>
    <row r="268" spans="5:11">
      <c r="E268" s="5"/>
      <c r="F268" s="5"/>
      <c r="G268" s="5"/>
      <c r="H268" s="5"/>
      <c r="I268" s="5"/>
      <c r="J268" s="5"/>
      <c r="K268" s="5"/>
    </row>
    <row r="269" spans="5:11">
      <c r="E269" s="5"/>
      <c r="F269" s="5"/>
      <c r="G269" s="5"/>
      <c r="H269" s="5"/>
      <c r="I269" s="5"/>
      <c r="J269" s="5"/>
      <c r="K269" s="5"/>
    </row>
    <row r="270" spans="5:11">
      <c r="E270" s="5"/>
      <c r="F270" s="5"/>
      <c r="G270" s="5"/>
      <c r="H270" s="5"/>
      <c r="I270" s="5"/>
      <c r="J270" s="5"/>
      <c r="K270" s="5"/>
    </row>
    <row r="271" spans="5:11">
      <c r="E271" s="5"/>
      <c r="F271" s="5"/>
      <c r="G271" s="5"/>
      <c r="H271" s="5"/>
      <c r="I271" s="5"/>
      <c r="J271" s="5"/>
      <c r="K271" s="5"/>
    </row>
    <row r="272" spans="5:11">
      <c r="E272" s="5"/>
      <c r="F272" s="5"/>
      <c r="G272" s="5"/>
      <c r="H272" s="5"/>
      <c r="I272" s="5"/>
      <c r="J272" s="5"/>
      <c r="K272" s="5"/>
    </row>
    <row r="273" spans="5:11">
      <c r="E273" s="5"/>
      <c r="F273" s="5"/>
      <c r="G273" s="5"/>
      <c r="H273" s="5"/>
      <c r="I273" s="5"/>
      <c r="J273" s="5"/>
      <c r="K273" s="5"/>
    </row>
    <row r="274" spans="5:11">
      <c r="E274" s="5"/>
      <c r="F274" s="5"/>
      <c r="G274" s="5"/>
      <c r="H274" s="5"/>
      <c r="I274" s="5"/>
      <c r="J274" s="5"/>
      <c r="K274" s="5"/>
    </row>
    <row r="275" spans="5:11">
      <c r="E275" s="5"/>
      <c r="F275" s="5"/>
      <c r="G275" s="5"/>
      <c r="H275" s="5"/>
      <c r="I275" s="5"/>
      <c r="J275" s="5"/>
      <c r="K275" s="5"/>
    </row>
    <row r="276" spans="5:11">
      <c r="E276" s="5"/>
      <c r="F276" s="5"/>
      <c r="G276" s="5"/>
      <c r="H276" s="5"/>
      <c r="I276" s="5"/>
      <c r="J276" s="5"/>
      <c r="K276" s="5"/>
    </row>
    <row r="277" spans="5:11">
      <c r="E277" s="5"/>
      <c r="F277" s="5"/>
      <c r="G277" s="5"/>
      <c r="H277" s="5"/>
      <c r="I277" s="5"/>
      <c r="J277" s="5"/>
      <c r="K277" s="5"/>
    </row>
    <row r="278" spans="5:11">
      <c r="E278" s="5"/>
      <c r="F278" s="5"/>
      <c r="G278" s="5"/>
      <c r="H278" s="5"/>
      <c r="I278" s="5"/>
      <c r="J278" s="5"/>
      <c r="K278" s="5"/>
    </row>
    <row r="279" spans="5:11">
      <c r="E279" s="5"/>
      <c r="F279" s="5"/>
      <c r="G279" s="5"/>
      <c r="H279" s="5"/>
      <c r="I279" s="5"/>
      <c r="J279" s="5"/>
      <c r="K279" s="5"/>
    </row>
    <row r="280" spans="5:11">
      <c r="E280" s="5"/>
      <c r="F280" s="5"/>
      <c r="G280" s="5"/>
      <c r="H280" s="5"/>
      <c r="I280" s="5"/>
      <c r="J280" s="5"/>
      <c r="K280" s="5"/>
    </row>
    <row r="281" spans="5:11">
      <c r="E281" s="5"/>
      <c r="F281" s="5"/>
      <c r="G281" s="5"/>
      <c r="H281" s="5"/>
      <c r="I281" s="5"/>
      <c r="J281" s="5"/>
      <c r="K281" s="5"/>
    </row>
    <row r="282" spans="5:11">
      <c r="E282" s="5"/>
      <c r="F282" s="5"/>
      <c r="G282" s="5"/>
      <c r="H282" s="5"/>
      <c r="I282" s="5"/>
      <c r="J282" s="5"/>
      <c r="K282" s="5"/>
    </row>
    <row r="283" spans="5:11">
      <c r="E283" s="5"/>
      <c r="F283" s="5"/>
      <c r="G283" s="5"/>
      <c r="H283" s="5"/>
      <c r="I283" s="5"/>
      <c r="J283" s="5"/>
      <c r="K283" s="5"/>
    </row>
    <row r="284" spans="5:11">
      <c r="E284" s="5"/>
      <c r="F284" s="5"/>
      <c r="G284" s="5"/>
      <c r="H284" s="5"/>
      <c r="I284" s="5"/>
      <c r="J284" s="5"/>
      <c r="K284" s="5"/>
    </row>
    <row r="285" spans="5:11">
      <c r="E285" s="5"/>
      <c r="F285" s="5"/>
      <c r="G285" s="5"/>
      <c r="H285" s="5"/>
      <c r="I285" s="5"/>
      <c r="J285" s="5"/>
      <c r="K285" s="5"/>
    </row>
    <row r="286" spans="5:11">
      <c r="E286" s="5"/>
      <c r="F286" s="5"/>
      <c r="G286" s="5"/>
      <c r="H286" s="5"/>
      <c r="I286" s="5"/>
      <c r="J286" s="5"/>
      <c r="K286" s="5"/>
    </row>
    <row r="287" spans="5:11">
      <c r="E287" s="5"/>
      <c r="F287" s="5"/>
      <c r="G287" s="5"/>
      <c r="H287" s="5"/>
      <c r="I287" s="5"/>
      <c r="J287" s="5"/>
      <c r="K287" s="5"/>
    </row>
    <row r="288" spans="5:11">
      <c r="E288" s="5"/>
      <c r="F288" s="5"/>
      <c r="G288" s="5"/>
      <c r="H288" s="5"/>
      <c r="I288" s="5"/>
      <c r="J288" s="5"/>
      <c r="K288" s="5"/>
    </row>
    <row r="289" spans="5:11">
      <c r="E289" s="5"/>
      <c r="F289" s="5"/>
      <c r="G289" s="5"/>
      <c r="H289" s="5"/>
      <c r="I289" s="5"/>
      <c r="J289" s="5"/>
      <c r="K289" s="5"/>
    </row>
    <row r="290" spans="5:11">
      <c r="E290" s="5"/>
      <c r="F290" s="5"/>
      <c r="G290" s="5"/>
      <c r="H290" s="5"/>
      <c r="I290" s="5"/>
      <c r="J290" s="5"/>
      <c r="K290" s="5"/>
    </row>
    <row r="291" spans="5:11">
      <c r="E291" s="5"/>
      <c r="F291" s="5"/>
      <c r="G291" s="5"/>
      <c r="H291" s="5"/>
      <c r="I291" s="5"/>
      <c r="J291" s="5"/>
      <c r="K291" s="5"/>
    </row>
    <row r="292" spans="5:11">
      <c r="E292" s="5"/>
      <c r="F292" s="5"/>
      <c r="G292" s="5"/>
      <c r="H292" s="5"/>
      <c r="I292" s="5"/>
      <c r="J292" s="5"/>
      <c r="K292" s="5"/>
    </row>
    <row r="293" spans="5:11">
      <c r="E293" s="5"/>
      <c r="F293" s="5"/>
      <c r="G293" s="5"/>
      <c r="H293" s="5"/>
      <c r="I293" s="5"/>
      <c r="J293" s="5"/>
      <c r="K293" s="5"/>
    </row>
    <row r="294" spans="5:11">
      <c r="E294" s="5"/>
      <c r="F294" s="5"/>
      <c r="G294" s="5"/>
      <c r="H294" s="5"/>
      <c r="I294" s="5"/>
      <c r="J294" s="5"/>
      <c r="K294" s="5"/>
    </row>
    <row r="295" spans="5:11">
      <c r="E295" s="5"/>
      <c r="F295" s="5"/>
      <c r="G295" s="5"/>
      <c r="H295" s="5"/>
      <c r="I295" s="5"/>
      <c r="J295" s="5"/>
      <c r="K295" s="5"/>
    </row>
    <row r="296" spans="5:11">
      <c r="E296" s="5"/>
      <c r="F296" s="5"/>
      <c r="G296" s="5"/>
      <c r="H296" s="5"/>
      <c r="I296" s="5"/>
      <c r="J296" s="5"/>
      <c r="K296" s="5"/>
    </row>
    <row r="297" spans="5:11">
      <c r="E297" s="5"/>
      <c r="F297" s="5"/>
      <c r="G297" s="5"/>
      <c r="H297" s="5"/>
      <c r="I297" s="5"/>
      <c r="J297" s="5"/>
      <c r="K297" s="5"/>
    </row>
    <row r="298" spans="5:11">
      <c r="E298" s="5"/>
      <c r="F298" s="5"/>
      <c r="G298" s="5"/>
      <c r="H298" s="5"/>
      <c r="I298" s="5"/>
      <c r="J298" s="5"/>
      <c r="K298" s="5"/>
    </row>
    <row r="299" spans="5:11">
      <c r="E299" s="5"/>
      <c r="F299" s="5"/>
      <c r="G299" s="5"/>
      <c r="H299" s="5"/>
      <c r="I299" s="5"/>
      <c r="J299" s="5"/>
      <c r="K299" s="5"/>
    </row>
    <row r="300" spans="5:11">
      <c r="E300" s="5"/>
      <c r="F300" s="5"/>
      <c r="G300" s="5"/>
      <c r="H300" s="5"/>
      <c r="I300" s="5"/>
      <c r="J300" s="5"/>
      <c r="K300" s="5"/>
    </row>
    <row r="301" spans="5:11">
      <c r="E301" s="5"/>
      <c r="F301" s="5"/>
      <c r="G301" s="5"/>
      <c r="H301" s="5"/>
      <c r="I301" s="5"/>
      <c r="J301" s="5"/>
      <c r="K301" s="5"/>
    </row>
    <row r="302" spans="5:11">
      <c r="E302" s="5"/>
      <c r="F302" s="5"/>
      <c r="G302" s="5"/>
      <c r="H302" s="5"/>
      <c r="I302" s="5"/>
      <c r="J302" s="5"/>
      <c r="K302" s="5"/>
    </row>
    <row r="303" spans="5:11">
      <c r="E303" s="5"/>
      <c r="F303" s="5"/>
      <c r="G303" s="5"/>
      <c r="H303" s="5"/>
      <c r="I303" s="5"/>
      <c r="J303" s="5"/>
      <c r="K303" s="5"/>
    </row>
    <row r="304" spans="5:11">
      <c r="E304" s="5"/>
      <c r="F304" s="5"/>
      <c r="G304" s="5"/>
      <c r="H304" s="5"/>
      <c r="I304" s="5"/>
      <c r="J304" s="5"/>
      <c r="K304" s="5"/>
    </row>
    <row r="305" spans="5:11">
      <c r="E305" s="5"/>
      <c r="F305" s="5"/>
      <c r="G305" s="5"/>
      <c r="H305" s="5"/>
      <c r="I305" s="5"/>
      <c r="J305" s="5"/>
      <c r="K305" s="5"/>
    </row>
    <row r="306" spans="5:11">
      <c r="E306" s="5"/>
      <c r="F306" s="5"/>
      <c r="G306" s="5"/>
      <c r="H306" s="5"/>
      <c r="I306" s="5"/>
      <c r="J306" s="5"/>
      <c r="K306" s="5"/>
    </row>
    <row r="307" spans="5:11">
      <c r="E307" s="5"/>
      <c r="F307" s="5"/>
      <c r="G307" s="5"/>
      <c r="H307" s="5"/>
      <c r="I307" s="5"/>
      <c r="J307" s="5"/>
      <c r="K307" s="5"/>
    </row>
    <row r="308" spans="5:11">
      <c r="E308" s="5"/>
      <c r="F308" s="5"/>
      <c r="G308" s="5"/>
      <c r="H308" s="5"/>
      <c r="I308" s="5"/>
      <c r="J308" s="5"/>
      <c r="K308" s="5"/>
    </row>
    <row r="309" spans="5:11">
      <c r="E309" s="5"/>
      <c r="F309" s="5"/>
      <c r="G309" s="5"/>
      <c r="H309" s="5"/>
      <c r="I309" s="5"/>
      <c r="J309" s="5"/>
      <c r="K309" s="5"/>
    </row>
    <row r="310" spans="5:11">
      <c r="E310" s="5"/>
      <c r="F310" s="5"/>
      <c r="G310" s="5"/>
      <c r="H310" s="5"/>
      <c r="I310" s="5"/>
      <c r="J310" s="5"/>
      <c r="K310" s="5"/>
    </row>
    <row r="311" spans="5:11">
      <c r="E311" s="5"/>
      <c r="F311" s="5"/>
      <c r="G311" s="5"/>
      <c r="H311" s="5"/>
      <c r="I311" s="5"/>
      <c r="J311" s="5"/>
      <c r="K311" s="5"/>
    </row>
    <row r="312" spans="5:11">
      <c r="E312" s="5"/>
      <c r="F312" s="5"/>
      <c r="G312" s="5"/>
      <c r="H312" s="5"/>
      <c r="I312" s="5"/>
      <c r="J312" s="5"/>
      <c r="K312" s="5"/>
    </row>
    <row r="313" spans="5:11">
      <c r="E313" s="5"/>
      <c r="F313" s="5"/>
      <c r="G313" s="5"/>
      <c r="H313" s="5"/>
      <c r="I313" s="5"/>
      <c r="J313" s="5"/>
      <c r="K313" s="5"/>
    </row>
    <row r="314" spans="5:11">
      <c r="E314" s="5"/>
      <c r="F314" s="5"/>
      <c r="G314" s="5"/>
      <c r="H314" s="5"/>
      <c r="I314" s="5"/>
      <c r="J314" s="5"/>
      <c r="K314" s="5"/>
    </row>
    <row r="315" spans="5:11">
      <c r="E315" s="5"/>
      <c r="F315" s="5"/>
      <c r="G315" s="5"/>
      <c r="H315" s="5"/>
      <c r="I315" s="5"/>
      <c r="J315" s="5"/>
      <c r="K315" s="5"/>
    </row>
    <row r="316" spans="5:11">
      <c r="E316" s="5"/>
      <c r="F316" s="5"/>
      <c r="G316" s="5"/>
      <c r="H316" s="5"/>
      <c r="I316" s="5"/>
      <c r="J316" s="5"/>
      <c r="K316" s="5"/>
    </row>
    <row r="317" spans="5:11">
      <c r="E317" s="5"/>
      <c r="F317" s="5"/>
      <c r="G317" s="5"/>
      <c r="H317" s="5"/>
      <c r="I317" s="5"/>
      <c r="J317" s="5"/>
      <c r="K317" s="5"/>
    </row>
    <row r="318" spans="5:11">
      <c r="E318" s="5"/>
      <c r="F318" s="5"/>
      <c r="G318" s="5"/>
      <c r="H318" s="5"/>
      <c r="I318" s="5"/>
      <c r="J318" s="5"/>
      <c r="K318" s="5"/>
    </row>
    <row r="319" spans="5:11">
      <c r="E319" s="5"/>
      <c r="F319" s="5"/>
      <c r="G319" s="5"/>
      <c r="H319" s="5"/>
      <c r="I319" s="5"/>
      <c r="J319" s="5"/>
      <c r="K319" s="5"/>
    </row>
    <row r="320" spans="5:11">
      <c r="E320" s="5"/>
      <c r="F320" s="5"/>
      <c r="G320" s="5"/>
      <c r="H320" s="5"/>
      <c r="I320" s="5"/>
      <c r="J320" s="5"/>
      <c r="K320" s="5"/>
    </row>
    <row r="321" spans="5:11">
      <c r="E321" s="5"/>
      <c r="F321" s="5"/>
      <c r="G321" s="5"/>
      <c r="H321" s="5"/>
      <c r="I321" s="5"/>
      <c r="J321" s="5"/>
      <c r="K321" s="5"/>
    </row>
    <row r="322" spans="5:11">
      <c r="E322" s="5"/>
      <c r="F322" s="5"/>
      <c r="G322" s="5"/>
      <c r="H322" s="5"/>
      <c r="I322" s="5"/>
      <c r="J322" s="5"/>
      <c r="K322" s="5"/>
    </row>
    <row r="323" spans="5:11">
      <c r="E323" s="5"/>
      <c r="F323" s="5"/>
      <c r="G323" s="5"/>
      <c r="H323" s="5"/>
      <c r="I323" s="5"/>
      <c r="J323" s="5"/>
      <c r="K323" s="5"/>
    </row>
    <row r="324" spans="5:11">
      <c r="E324" s="5"/>
      <c r="F324" s="5"/>
      <c r="G324" s="5"/>
      <c r="H324" s="5"/>
      <c r="I324" s="5"/>
      <c r="J324" s="5"/>
      <c r="K324" s="5"/>
    </row>
    <row r="325" spans="5:11">
      <c r="E325" s="5"/>
      <c r="F325" s="5"/>
      <c r="G325" s="5"/>
      <c r="H325" s="5"/>
      <c r="I325" s="5"/>
      <c r="J325" s="5"/>
      <c r="K325" s="5"/>
    </row>
    <row r="326" spans="5:11">
      <c r="E326" s="5"/>
      <c r="F326" s="5"/>
      <c r="G326" s="5"/>
      <c r="H326" s="5"/>
      <c r="I326" s="5"/>
      <c r="J326" s="5"/>
      <c r="K326" s="5"/>
    </row>
    <row r="327" spans="5:11">
      <c r="E327" s="5"/>
      <c r="F327" s="5"/>
      <c r="G327" s="5"/>
      <c r="H327" s="5"/>
      <c r="I327" s="5"/>
      <c r="J327" s="5"/>
      <c r="K327" s="5"/>
    </row>
    <row r="328" spans="5:11">
      <c r="E328" s="5"/>
      <c r="F328" s="5"/>
      <c r="G328" s="5"/>
      <c r="H328" s="5"/>
      <c r="I328" s="5"/>
      <c r="J328" s="5"/>
      <c r="K328" s="5"/>
    </row>
    <row r="329" spans="5:11">
      <c r="E329" s="5"/>
      <c r="F329" s="5"/>
      <c r="G329" s="5"/>
      <c r="H329" s="5"/>
      <c r="I329" s="5"/>
      <c r="J329" s="5"/>
      <c r="K329" s="5"/>
    </row>
    <row r="330" spans="5:11">
      <c r="E330" s="5"/>
      <c r="F330" s="5"/>
      <c r="G330" s="5"/>
      <c r="H330" s="5"/>
      <c r="I330" s="5"/>
      <c r="J330" s="5"/>
      <c r="K330" s="5"/>
    </row>
    <row r="331" spans="5:11">
      <c r="E331" s="5"/>
      <c r="F331" s="5"/>
      <c r="G331" s="5"/>
      <c r="H331" s="5"/>
      <c r="I331" s="5"/>
      <c r="J331" s="5"/>
      <c r="K331" s="5"/>
    </row>
    <row r="332" spans="5:11">
      <c r="E332" s="5"/>
      <c r="F332" s="5"/>
      <c r="G332" s="5"/>
      <c r="H332" s="5"/>
      <c r="I332" s="5"/>
      <c r="J332" s="5"/>
      <c r="K332" s="5"/>
    </row>
    <row r="333" spans="5:11">
      <c r="E333" s="5"/>
      <c r="F333" s="5"/>
      <c r="G333" s="5"/>
      <c r="H333" s="5"/>
      <c r="I333" s="5"/>
      <c r="J333" s="5"/>
      <c r="K333" s="5"/>
    </row>
    <row r="334" spans="5:11">
      <c r="E334" s="5"/>
      <c r="F334" s="5"/>
      <c r="G334" s="5"/>
      <c r="H334" s="5"/>
      <c r="I334" s="5"/>
      <c r="J334" s="5"/>
      <c r="K334" s="5"/>
    </row>
    <row r="335" spans="5:11">
      <c r="E335" s="5"/>
      <c r="F335" s="5"/>
      <c r="G335" s="5"/>
      <c r="H335" s="5"/>
      <c r="I335" s="5"/>
      <c r="J335" s="5"/>
      <c r="K335" s="5"/>
    </row>
    <row r="336" spans="5:11">
      <c r="E336" s="5"/>
      <c r="F336" s="5"/>
      <c r="G336" s="5"/>
      <c r="H336" s="5"/>
      <c r="I336" s="5"/>
      <c r="J336" s="5"/>
      <c r="K336" s="5"/>
    </row>
    <row r="337" spans="5:11">
      <c r="E337" s="5"/>
      <c r="F337" s="5"/>
      <c r="G337" s="5"/>
      <c r="H337" s="5"/>
      <c r="I337" s="5"/>
      <c r="J337" s="5"/>
      <c r="K337" s="5"/>
    </row>
    <row r="338" spans="5:11">
      <c r="E338" s="5"/>
      <c r="F338" s="5"/>
      <c r="G338" s="5"/>
      <c r="H338" s="5"/>
      <c r="I338" s="5"/>
      <c r="J338" s="5"/>
      <c r="K338" s="5"/>
    </row>
    <row r="339" spans="5:11">
      <c r="E339" s="5"/>
      <c r="F339" s="5"/>
      <c r="G339" s="5"/>
      <c r="H339" s="5"/>
      <c r="I339" s="5"/>
      <c r="J339" s="5"/>
      <c r="K339" s="5"/>
    </row>
    <row r="340" spans="5:11">
      <c r="E340" s="5"/>
      <c r="F340" s="5"/>
      <c r="G340" s="5"/>
      <c r="H340" s="5"/>
      <c r="I340" s="5"/>
      <c r="J340" s="5"/>
      <c r="K340" s="5"/>
    </row>
    <row r="341" spans="5:11">
      <c r="E341" s="5"/>
      <c r="F341" s="5"/>
      <c r="G341" s="5"/>
      <c r="H341" s="5"/>
      <c r="I341" s="5"/>
      <c r="J341" s="5"/>
      <c r="K341" s="5"/>
    </row>
    <row r="342" spans="5:11">
      <c r="E342" s="5"/>
      <c r="F342" s="5"/>
      <c r="G342" s="5"/>
      <c r="H342" s="5"/>
      <c r="I342" s="5"/>
      <c r="J342" s="5"/>
      <c r="K342" s="5"/>
    </row>
    <row r="343" spans="5:11">
      <c r="E343" s="5"/>
      <c r="F343" s="5"/>
      <c r="G343" s="5"/>
      <c r="H343" s="5"/>
      <c r="I343" s="5"/>
      <c r="J343" s="5"/>
      <c r="K343" s="5"/>
    </row>
    <row r="344" spans="5:11">
      <c r="E344" s="5"/>
      <c r="F344" s="5"/>
      <c r="G344" s="5"/>
      <c r="H344" s="5"/>
      <c r="I344" s="5"/>
      <c r="J344" s="5"/>
      <c r="K344" s="5"/>
    </row>
    <row r="345" spans="5:11">
      <c r="E345" s="5"/>
      <c r="F345" s="5"/>
      <c r="G345" s="5"/>
      <c r="H345" s="5"/>
      <c r="I345" s="5"/>
      <c r="J345" s="5"/>
      <c r="K345" s="5"/>
    </row>
    <row r="346" spans="5:11">
      <c r="E346" s="5"/>
      <c r="F346" s="5"/>
      <c r="G346" s="5"/>
      <c r="H346" s="5"/>
      <c r="I346" s="5"/>
      <c r="J346" s="5"/>
      <c r="K346" s="5"/>
    </row>
    <row r="347" spans="5:11">
      <c r="E347" s="5"/>
      <c r="F347" s="5"/>
      <c r="G347" s="5"/>
      <c r="H347" s="5"/>
      <c r="I347" s="5"/>
      <c r="J347" s="5"/>
      <c r="K347" s="5"/>
    </row>
    <row r="348" spans="5:11">
      <c r="E348" s="5"/>
      <c r="F348" s="5"/>
      <c r="G348" s="5"/>
      <c r="H348" s="5"/>
      <c r="I348" s="5"/>
      <c r="J348" s="5"/>
      <c r="K348" s="5"/>
    </row>
    <row r="349" spans="5:11">
      <c r="E349" s="5"/>
      <c r="F349" s="5"/>
      <c r="G349" s="5"/>
      <c r="H349" s="5"/>
      <c r="I349" s="5"/>
      <c r="J349" s="5"/>
      <c r="K349" s="5"/>
    </row>
    <row r="350" spans="5:11">
      <c r="E350" s="5"/>
      <c r="F350" s="5"/>
      <c r="G350" s="5"/>
      <c r="H350" s="5"/>
      <c r="I350" s="5"/>
      <c r="J350" s="5"/>
      <c r="K350" s="5"/>
    </row>
    <row r="351" spans="5:11">
      <c r="E351" s="5"/>
      <c r="F351" s="5"/>
      <c r="G351" s="5"/>
      <c r="H351" s="5"/>
      <c r="I351" s="5"/>
      <c r="J351" s="5"/>
      <c r="K351" s="5"/>
    </row>
    <row r="352" spans="5:11">
      <c r="E352" s="5"/>
      <c r="F352" s="5"/>
      <c r="G352" s="5"/>
      <c r="H352" s="5"/>
      <c r="I352" s="5"/>
      <c r="J352" s="5"/>
      <c r="K352" s="5"/>
    </row>
    <row r="353" spans="5:11">
      <c r="E353" s="5"/>
      <c r="F353" s="5"/>
      <c r="G353" s="5"/>
      <c r="H353" s="5"/>
      <c r="I353" s="5"/>
      <c r="J353" s="5"/>
      <c r="K353" s="5"/>
    </row>
    <row r="354" spans="5:11">
      <c r="E354" s="5"/>
      <c r="F354" s="5"/>
      <c r="G354" s="5"/>
      <c r="H354" s="5"/>
      <c r="I354" s="5"/>
      <c r="J354" s="5"/>
      <c r="K354" s="5"/>
    </row>
    <row r="355" spans="5:11">
      <c r="E355" s="5"/>
      <c r="F355" s="5"/>
      <c r="G355" s="5"/>
      <c r="H355" s="5"/>
      <c r="I355" s="5"/>
      <c r="J355" s="5"/>
      <c r="K355" s="5"/>
    </row>
    <row r="356" spans="5:11">
      <c r="E356" s="5"/>
      <c r="F356" s="5"/>
      <c r="G356" s="5"/>
      <c r="H356" s="5"/>
      <c r="I356" s="5"/>
      <c r="J356" s="5"/>
      <c r="K356" s="5"/>
    </row>
    <row r="357" spans="5:11">
      <c r="E357" s="5"/>
      <c r="F357" s="5"/>
      <c r="G357" s="5"/>
      <c r="H357" s="5"/>
      <c r="I357" s="5"/>
      <c r="J357" s="5"/>
      <c r="K357" s="5"/>
    </row>
    <row r="358" spans="5:11">
      <c r="E358" s="5"/>
      <c r="F358" s="5"/>
      <c r="G358" s="5"/>
      <c r="H358" s="5"/>
      <c r="I358" s="5"/>
      <c r="J358" s="5"/>
      <c r="K358" s="5"/>
    </row>
    <row r="359" spans="5:11">
      <c r="E359" s="5"/>
      <c r="F359" s="5"/>
      <c r="G359" s="5"/>
      <c r="H359" s="5"/>
      <c r="I359" s="5"/>
      <c r="J359" s="5"/>
      <c r="K359" s="5"/>
    </row>
    <row r="360" spans="5:11">
      <c r="E360" s="5"/>
      <c r="F360" s="5"/>
      <c r="G360" s="5"/>
      <c r="H360" s="5"/>
      <c r="I360" s="5"/>
      <c r="J360" s="5"/>
      <c r="K360" s="5"/>
    </row>
    <row r="361" spans="5:11">
      <c r="E361" s="5"/>
      <c r="F361" s="5"/>
      <c r="G361" s="5"/>
      <c r="H361" s="5"/>
      <c r="I361" s="5"/>
      <c r="J361" s="5"/>
      <c r="K361" s="5"/>
    </row>
    <row r="362" spans="5:11">
      <c r="E362" s="5"/>
      <c r="F362" s="5"/>
      <c r="G362" s="5"/>
      <c r="H362" s="5"/>
      <c r="I362" s="5"/>
      <c r="J362" s="5"/>
      <c r="K362" s="5"/>
    </row>
    <row r="363" spans="5:11">
      <c r="E363" s="5"/>
      <c r="F363" s="5"/>
      <c r="G363" s="5"/>
      <c r="H363" s="5"/>
      <c r="I363" s="5"/>
      <c r="J363" s="5"/>
      <c r="K363" s="5"/>
    </row>
    <row r="364" spans="5:11">
      <c r="E364" s="5"/>
      <c r="F364" s="5"/>
      <c r="G364" s="5"/>
      <c r="H364" s="5"/>
      <c r="I364" s="5"/>
      <c r="J364" s="5"/>
      <c r="K364" s="5"/>
    </row>
    <row r="365" spans="5:11">
      <c r="E365" s="5"/>
      <c r="F365" s="5"/>
      <c r="G365" s="5"/>
      <c r="H365" s="5"/>
      <c r="I365" s="5"/>
      <c r="J365" s="5"/>
      <c r="K365" s="5"/>
    </row>
    <row r="366" spans="5:11">
      <c r="E366" s="5"/>
      <c r="F366" s="5"/>
      <c r="G366" s="5"/>
      <c r="H366" s="5"/>
      <c r="I366" s="5"/>
      <c r="J366" s="5"/>
      <c r="K366" s="5"/>
    </row>
    <row r="367" spans="5:11">
      <c r="E367" s="5"/>
      <c r="F367" s="5"/>
      <c r="G367" s="5"/>
      <c r="H367" s="5"/>
      <c r="I367" s="5"/>
      <c r="J367" s="5"/>
      <c r="K367" s="5"/>
    </row>
    <row r="368" spans="5:11">
      <c r="E368" s="5"/>
      <c r="F368" s="5"/>
      <c r="G368" s="5"/>
      <c r="H368" s="5"/>
      <c r="I368" s="5"/>
      <c r="J368" s="5"/>
      <c r="K368" s="5"/>
    </row>
    <row r="369" spans="5:11">
      <c r="E369" s="5"/>
      <c r="F369" s="5"/>
      <c r="G369" s="5"/>
      <c r="H369" s="5"/>
      <c r="I369" s="5"/>
      <c r="J369" s="5"/>
      <c r="K369" s="5"/>
    </row>
    <row r="370" spans="5:11">
      <c r="E370" s="5"/>
      <c r="F370" s="5"/>
      <c r="G370" s="5"/>
      <c r="H370" s="5"/>
      <c r="I370" s="5"/>
      <c r="J370" s="5"/>
      <c r="K370" s="5"/>
    </row>
    <row r="371" spans="5:11">
      <c r="E371" s="5"/>
      <c r="F371" s="5"/>
      <c r="G371" s="5"/>
      <c r="H371" s="5"/>
      <c r="I371" s="5"/>
      <c r="J371" s="5"/>
      <c r="K371" s="5"/>
    </row>
    <row r="372" spans="5:11">
      <c r="E372" s="5"/>
      <c r="F372" s="5"/>
      <c r="G372" s="5"/>
      <c r="H372" s="5"/>
      <c r="I372" s="5"/>
      <c r="J372" s="5"/>
      <c r="K372" s="5"/>
    </row>
    <row r="373" spans="5:11">
      <c r="E373" s="5"/>
      <c r="F373" s="5"/>
      <c r="G373" s="5"/>
      <c r="H373" s="5"/>
      <c r="I373" s="5"/>
      <c r="J373" s="5"/>
      <c r="K373" s="5"/>
    </row>
    <row r="374" spans="5:11">
      <c r="E374" s="5"/>
      <c r="F374" s="5"/>
      <c r="G374" s="5"/>
      <c r="H374" s="5"/>
      <c r="I374" s="5"/>
      <c r="J374" s="5"/>
      <c r="K374" s="5"/>
    </row>
    <row r="375" spans="5:11">
      <c r="E375" s="5"/>
      <c r="F375" s="5"/>
      <c r="G375" s="5"/>
      <c r="H375" s="5"/>
      <c r="I375" s="5"/>
      <c r="J375" s="5"/>
      <c r="K375" s="5"/>
    </row>
    <row r="376" spans="5:11">
      <c r="E376" s="5"/>
      <c r="F376" s="5"/>
      <c r="G376" s="5"/>
      <c r="H376" s="5"/>
      <c r="I376" s="5"/>
      <c r="J376" s="5"/>
      <c r="K376" s="5"/>
    </row>
    <row r="377" spans="5:11">
      <c r="E377" s="5"/>
      <c r="F377" s="5"/>
      <c r="G377" s="5"/>
      <c r="H377" s="5"/>
      <c r="I377" s="5"/>
      <c r="J377" s="5"/>
      <c r="K377" s="5"/>
    </row>
    <row r="378" spans="5:11">
      <c r="E378" s="5"/>
      <c r="F378" s="5"/>
      <c r="G378" s="5"/>
      <c r="H378" s="5"/>
      <c r="I378" s="5"/>
      <c r="J378" s="5"/>
      <c r="K378" s="5"/>
    </row>
    <row r="379" spans="5:11">
      <c r="E379" s="5"/>
      <c r="F379" s="5"/>
      <c r="G379" s="5"/>
      <c r="H379" s="5"/>
      <c r="I379" s="5"/>
      <c r="J379" s="5"/>
      <c r="K379" s="5"/>
    </row>
    <row r="380" spans="5:11">
      <c r="E380" s="5"/>
      <c r="F380" s="5"/>
      <c r="G380" s="5"/>
      <c r="H380" s="5"/>
      <c r="I380" s="5"/>
      <c r="J380" s="5"/>
      <c r="K380" s="5"/>
    </row>
    <row r="381" spans="5:11">
      <c r="E381" s="5"/>
      <c r="F381" s="5"/>
      <c r="G381" s="5"/>
      <c r="H381" s="5"/>
      <c r="I381" s="5"/>
      <c r="J381" s="5"/>
      <c r="K381" s="5"/>
    </row>
    <row r="382" spans="5:11">
      <c r="E382" s="5"/>
      <c r="F382" s="5"/>
      <c r="G382" s="5"/>
      <c r="H382" s="5"/>
      <c r="I382" s="5"/>
      <c r="J382" s="5"/>
      <c r="K382" s="5"/>
    </row>
    <row r="383" spans="5:11">
      <c r="E383" s="5"/>
      <c r="F383" s="5"/>
      <c r="G383" s="5"/>
      <c r="H383" s="5"/>
      <c r="I383" s="5"/>
      <c r="J383" s="5"/>
      <c r="K383" s="5"/>
    </row>
    <row r="384" spans="5:11">
      <c r="E384" s="5"/>
      <c r="F384" s="5"/>
      <c r="G384" s="5"/>
      <c r="H384" s="5"/>
      <c r="I384" s="5"/>
      <c r="J384" s="5"/>
      <c r="K384" s="5"/>
    </row>
    <row r="385" spans="5:11">
      <c r="E385" s="5"/>
      <c r="F385" s="5"/>
      <c r="G385" s="5"/>
      <c r="H385" s="5"/>
      <c r="I385" s="5"/>
      <c r="J385" s="5"/>
      <c r="K385" s="5"/>
    </row>
    <row r="386" spans="5:11">
      <c r="E386" s="5"/>
      <c r="F386" s="5"/>
      <c r="G386" s="5"/>
      <c r="H386" s="5"/>
      <c r="I386" s="5"/>
      <c r="J386" s="5"/>
      <c r="K386" s="5"/>
    </row>
    <row r="387" spans="5:11">
      <c r="E387" s="5"/>
      <c r="F387" s="5"/>
      <c r="G387" s="5"/>
      <c r="H387" s="5"/>
      <c r="I387" s="5"/>
      <c r="J387" s="5"/>
      <c r="K387" s="5"/>
    </row>
    <row r="388" spans="5:11">
      <c r="E388" s="5"/>
      <c r="F388" s="5"/>
      <c r="G388" s="5"/>
      <c r="H388" s="5"/>
      <c r="I388" s="5"/>
      <c r="J388" s="5"/>
      <c r="K388" s="5"/>
    </row>
    <row r="389" spans="5:11">
      <c r="E389" s="5"/>
      <c r="F389" s="5"/>
      <c r="G389" s="5"/>
      <c r="H389" s="5"/>
      <c r="I389" s="5"/>
      <c r="J389" s="5"/>
      <c r="K389" s="5"/>
    </row>
    <row r="390" spans="5:11">
      <c r="E390" s="5"/>
      <c r="F390" s="5"/>
      <c r="G390" s="5"/>
      <c r="H390" s="5"/>
      <c r="I390" s="5"/>
      <c r="J390" s="5"/>
      <c r="K390" s="5"/>
    </row>
    <row r="391" spans="5:11">
      <c r="E391" s="5"/>
      <c r="F391" s="5"/>
      <c r="G391" s="5"/>
      <c r="H391" s="5"/>
      <c r="I391" s="5"/>
      <c r="J391" s="5"/>
      <c r="K391" s="5"/>
    </row>
    <row r="392" spans="5:11">
      <c r="E392" s="5"/>
      <c r="F392" s="5"/>
      <c r="G392" s="5"/>
      <c r="H392" s="5"/>
      <c r="I392" s="5"/>
      <c r="J392" s="5"/>
      <c r="K392" s="5"/>
    </row>
    <row r="393" spans="5:11">
      <c r="E393" s="5"/>
      <c r="F393" s="5"/>
      <c r="G393" s="5"/>
      <c r="H393" s="5"/>
      <c r="I393" s="5"/>
      <c r="J393" s="5"/>
      <c r="K393" s="5"/>
    </row>
    <row r="394" spans="5:11">
      <c r="E394" s="5"/>
      <c r="F394" s="5"/>
      <c r="G394" s="5"/>
      <c r="H394" s="5"/>
      <c r="I394" s="5"/>
      <c r="J394" s="5"/>
      <c r="K394" s="5"/>
    </row>
    <row r="395" spans="5:11">
      <c r="E395" s="5"/>
      <c r="F395" s="5"/>
      <c r="G395" s="5"/>
      <c r="H395" s="5"/>
      <c r="I395" s="5"/>
      <c r="J395" s="5"/>
      <c r="K395" s="5"/>
    </row>
    <row r="396" spans="5:11">
      <c r="E396" s="5"/>
      <c r="F396" s="5"/>
      <c r="G396" s="5"/>
      <c r="H396" s="5"/>
      <c r="I396" s="5"/>
      <c r="J396" s="5"/>
      <c r="K396" s="5"/>
    </row>
    <row r="397" spans="5:11">
      <c r="E397" s="5"/>
      <c r="F397" s="5"/>
      <c r="G397" s="5"/>
      <c r="H397" s="5"/>
      <c r="I397" s="5"/>
      <c r="J397" s="5"/>
      <c r="K397" s="5"/>
    </row>
    <row r="398" spans="5:11">
      <c r="E398" s="5"/>
      <c r="F398" s="5"/>
      <c r="G398" s="5"/>
      <c r="H398" s="5"/>
      <c r="I398" s="5"/>
      <c r="J398" s="5"/>
      <c r="K398" s="5"/>
    </row>
    <row r="399" spans="5:11">
      <c r="E399" s="5"/>
      <c r="F399" s="5"/>
      <c r="G399" s="5"/>
      <c r="H399" s="5"/>
      <c r="I399" s="5"/>
      <c r="J399" s="5"/>
      <c r="K399" s="5"/>
    </row>
    <row r="400" spans="5:11">
      <c r="E400" s="5"/>
      <c r="F400" s="5"/>
      <c r="G400" s="5"/>
      <c r="H400" s="5"/>
      <c r="I400" s="5"/>
      <c r="J400" s="5"/>
      <c r="K400" s="5"/>
    </row>
    <row r="401" spans="5:11">
      <c r="E401" s="5"/>
      <c r="F401" s="5"/>
      <c r="G401" s="5"/>
      <c r="H401" s="5"/>
      <c r="I401" s="5"/>
      <c r="J401" s="5"/>
      <c r="K401" s="5"/>
    </row>
    <row r="402" spans="5:11">
      <c r="E402" s="5"/>
      <c r="F402" s="5"/>
      <c r="G402" s="5"/>
      <c r="H402" s="5"/>
      <c r="I402" s="5"/>
      <c r="J402" s="5"/>
      <c r="K402" s="5"/>
    </row>
    <row r="403" spans="5:11">
      <c r="E403" s="5"/>
      <c r="F403" s="5"/>
      <c r="G403" s="5"/>
      <c r="H403" s="5"/>
      <c r="I403" s="5"/>
      <c r="J403" s="5"/>
      <c r="K403" s="5"/>
    </row>
    <row r="404" spans="5:11">
      <c r="E404" s="5"/>
      <c r="F404" s="5"/>
      <c r="G404" s="5"/>
      <c r="H404" s="5"/>
      <c r="I404" s="5"/>
      <c r="J404" s="5"/>
      <c r="K404" s="5"/>
    </row>
    <row r="405" spans="5:11">
      <c r="E405" s="5"/>
      <c r="F405" s="5"/>
      <c r="G405" s="5"/>
      <c r="H405" s="5"/>
      <c r="I405" s="5"/>
      <c r="J405" s="5"/>
      <c r="K405" s="5"/>
    </row>
    <row r="406" spans="5:11">
      <c r="E406" s="5"/>
      <c r="F406" s="5"/>
      <c r="G406" s="5"/>
      <c r="H406" s="5"/>
      <c r="I406" s="5"/>
      <c r="J406" s="5"/>
      <c r="K406" s="5"/>
    </row>
    <row r="407" spans="5:11">
      <c r="E407" s="5"/>
      <c r="F407" s="5"/>
      <c r="G407" s="5"/>
      <c r="H407" s="5"/>
      <c r="I407" s="5"/>
      <c r="J407" s="5"/>
      <c r="K407" s="5"/>
    </row>
    <row r="408" spans="5:11">
      <c r="E408" s="5"/>
      <c r="F408" s="5"/>
      <c r="G408" s="5"/>
      <c r="H408" s="5"/>
      <c r="I408" s="5"/>
      <c r="J408" s="5"/>
      <c r="K408" s="5"/>
    </row>
    <row r="409" spans="5:11">
      <c r="E409" s="5"/>
      <c r="F409" s="5"/>
      <c r="G409" s="5"/>
      <c r="H409" s="5"/>
      <c r="I409" s="5"/>
      <c r="J409" s="5"/>
      <c r="K409" s="5"/>
    </row>
    <row r="410" spans="5:11">
      <c r="E410" s="5"/>
      <c r="F410" s="5"/>
      <c r="G410" s="5"/>
      <c r="H410" s="5"/>
      <c r="I410" s="5"/>
      <c r="J410" s="5"/>
      <c r="K410" s="5"/>
    </row>
    <row r="411" spans="5:11">
      <c r="E411" s="5"/>
      <c r="F411" s="5"/>
      <c r="G411" s="5"/>
      <c r="H411" s="5"/>
      <c r="I411" s="5"/>
      <c r="J411" s="5"/>
      <c r="K411" s="5"/>
    </row>
    <row r="412" spans="5:11">
      <c r="E412" s="5"/>
      <c r="F412" s="5"/>
      <c r="G412" s="5"/>
      <c r="H412" s="5"/>
      <c r="I412" s="5"/>
      <c r="J412" s="5"/>
      <c r="K412" s="5"/>
    </row>
    <row r="413" spans="5:11">
      <c r="E413" s="5"/>
      <c r="F413" s="5"/>
      <c r="G413" s="5"/>
      <c r="H413" s="5"/>
      <c r="I413" s="5"/>
      <c r="J413" s="5"/>
      <c r="K413" s="5"/>
    </row>
    <row r="414" spans="5:11">
      <c r="E414" s="5"/>
      <c r="F414" s="5"/>
      <c r="G414" s="5"/>
      <c r="H414" s="5"/>
      <c r="I414" s="5"/>
      <c r="J414" s="5"/>
      <c r="K414" s="5"/>
    </row>
    <row r="415" spans="5:11">
      <c r="E415" s="5"/>
      <c r="F415" s="5"/>
      <c r="G415" s="5"/>
      <c r="H415" s="5"/>
      <c r="I415" s="5"/>
      <c r="J415" s="5"/>
      <c r="K415" s="5"/>
    </row>
    <row r="416" spans="5:11">
      <c r="E416" s="5"/>
      <c r="F416" s="5"/>
      <c r="G416" s="5"/>
      <c r="H416" s="5"/>
      <c r="I416" s="5"/>
      <c r="J416" s="5"/>
      <c r="K416" s="5"/>
    </row>
    <row r="417" spans="5:11">
      <c r="E417" s="5"/>
      <c r="F417" s="5"/>
      <c r="G417" s="5"/>
      <c r="H417" s="5"/>
      <c r="I417" s="5"/>
      <c r="J417" s="5"/>
      <c r="K417" s="5"/>
    </row>
    <row r="418" spans="5:11">
      <c r="E418" s="5"/>
      <c r="F418" s="5"/>
      <c r="G418" s="5"/>
      <c r="H418" s="5"/>
      <c r="I418" s="5"/>
      <c r="J418" s="5"/>
      <c r="K418" s="5"/>
    </row>
    <row r="419" spans="5:11">
      <c r="E419" s="5"/>
      <c r="F419" s="5"/>
      <c r="G419" s="5"/>
      <c r="H419" s="5"/>
      <c r="I419" s="5"/>
      <c r="J419" s="5"/>
      <c r="K419" s="5"/>
    </row>
    <row r="420" spans="5:11">
      <c r="E420" s="5"/>
      <c r="F420" s="5"/>
      <c r="G420" s="5"/>
      <c r="H420" s="5"/>
      <c r="I420" s="5"/>
      <c r="J420" s="5"/>
      <c r="K420" s="5"/>
    </row>
    <row r="421" spans="5:11">
      <c r="E421" s="5"/>
      <c r="F421" s="5"/>
      <c r="G421" s="5"/>
      <c r="H421" s="5"/>
      <c r="I421" s="5"/>
      <c r="J421" s="5"/>
      <c r="K421" s="5"/>
    </row>
    <row r="422" spans="5:11">
      <c r="E422" s="5"/>
      <c r="F422" s="5"/>
      <c r="G422" s="5"/>
      <c r="H422" s="5"/>
      <c r="I422" s="5"/>
      <c r="J422" s="5"/>
      <c r="K422" s="5"/>
    </row>
    <row r="423" spans="5:11">
      <c r="E423" s="5"/>
      <c r="F423" s="5"/>
      <c r="G423" s="5"/>
      <c r="H423" s="5"/>
      <c r="I423" s="5"/>
      <c r="J423" s="5"/>
      <c r="K423" s="5"/>
    </row>
    <row r="424" spans="5:11">
      <c r="E424" s="5"/>
      <c r="F424" s="5"/>
      <c r="G424" s="5"/>
      <c r="H424" s="5"/>
      <c r="I424" s="5"/>
      <c r="J424" s="5"/>
      <c r="K424" s="5"/>
    </row>
    <row r="425" spans="5:11">
      <c r="E425" s="5"/>
      <c r="F425" s="5"/>
      <c r="G425" s="5"/>
      <c r="H425" s="5"/>
      <c r="I425" s="5"/>
      <c r="J425" s="5"/>
      <c r="K425" s="5"/>
    </row>
    <row r="426" spans="5:11">
      <c r="E426" s="5"/>
      <c r="F426" s="5"/>
      <c r="G426" s="5"/>
      <c r="H426" s="5"/>
      <c r="I426" s="5"/>
      <c r="J426" s="5"/>
      <c r="K426" s="5"/>
    </row>
    <row r="427" spans="5:11">
      <c r="E427" s="5"/>
      <c r="F427" s="5"/>
      <c r="G427" s="5"/>
      <c r="H427" s="5"/>
      <c r="I427" s="5"/>
      <c r="J427" s="5"/>
      <c r="K427" s="5"/>
    </row>
    <row r="428" spans="5:11">
      <c r="E428" s="5"/>
      <c r="F428" s="5"/>
      <c r="G428" s="5"/>
      <c r="H428" s="5"/>
      <c r="I428" s="5"/>
      <c r="J428" s="5"/>
      <c r="K428" s="5"/>
    </row>
    <row r="429" spans="5:11">
      <c r="E429" s="5"/>
      <c r="F429" s="5"/>
      <c r="G429" s="5"/>
      <c r="H429" s="5"/>
      <c r="I429" s="5"/>
      <c r="J429" s="5"/>
      <c r="K429" s="5"/>
    </row>
    <row r="430" spans="5:11">
      <c r="E430" s="5"/>
      <c r="F430" s="5"/>
      <c r="G430" s="5"/>
      <c r="H430" s="5"/>
      <c r="I430" s="5"/>
      <c r="J430" s="5"/>
      <c r="K430" s="5"/>
    </row>
    <row r="431" spans="5:11">
      <c r="E431" s="5"/>
      <c r="F431" s="5"/>
      <c r="G431" s="5"/>
      <c r="H431" s="5"/>
      <c r="I431" s="5"/>
      <c r="J431" s="5"/>
      <c r="K431" s="5"/>
    </row>
    <row r="432" spans="5:11">
      <c r="E432" s="5"/>
      <c r="F432" s="5"/>
      <c r="G432" s="5"/>
      <c r="H432" s="5"/>
      <c r="I432" s="5"/>
      <c r="J432" s="5"/>
      <c r="K432" s="5"/>
    </row>
    <row r="433" spans="5:11">
      <c r="E433" s="5"/>
      <c r="F433" s="5"/>
      <c r="G433" s="5"/>
      <c r="H433" s="5"/>
      <c r="I433" s="5"/>
      <c r="J433" s="5"/>
      <c r="K433" s="5"/>
    </row>
    <row r="434" spans="5:11">
      <c r="E434" s="5"/>
      <c r="F434" s="5"/>
      <c r="G434" s="5"/>
      <c r="H434" s="5"/>
      <c r="I434" s="5"/>
      <c r="J434" s="5"/>
      <c r="K434" s="5"/>
    </row>
    <row r="435" spans="5:11">
      <c r="E435" s="5"/>
      <c r="F435" s="5"/>
      <c r="G435" s="5"/>
      <c r="H435" s="5"/>
      <c r="I435" s="5"/>
      <c r="J435" s="5"/>
      <c r="K435" s="5"/>
    </row>
    <row r="436" spans="5:11">
      <c r="E436" s="5"/>
      <c r="F436" s="5"/>
      <c r="G436" s="5"/>
      <c r="H436" s="5"/>
      <c r="I436" s="5"/>
      <c r="J436" s="5"/>
      <c r="K436" s="5"/>
    </row>
    <row r="437" spans="5:11">
      <c r="E437" s="5"/>
      <c r="F437" s="5"/>
      <c r="G437" s="5"/>
      <c r="H437" s="5"/>
      <c r="I437" s="5"/>
      <c r="J437" s="5"/>
      <c r="K437" s="5"/>
    </row>
    <row r="438" spans="5:11">
      <c r="E438" s="5"/>
      <c r="F438" s="5"/>
      <c r="G438" s="5"/>
      <c r="H438" s="5"/>
      <c r="I438" s="5"/>
      <c r="J438" s="5"/>
      <c r="K438" s="5"/>
    </row>
    <row r="439" spans="5:11">
      <c r="E439" s="5"/>
      <c r="F439" s="5"/>
      <c r="G439" s="5"/>
      <c r="H439" s="5"/>
      <c r="I439" s="5"/>
      <c r="J439" s="5"/>
      <c r="K439" s="5"/>
    </row>
    <row r="440" spans="5:11">
      <c r="E440" s="5"/>
      <c r="F440" s="5"/>
      <c r="G440" s="5"/>
      <c r="H440" s="5"/>
      <c r="I440" s="5"/>
      <c r="J440" s="5"/>
      <c r="K440" s="5"/>
    </row>
    <row r="441" spans="5:11">
      <c r="E441" s="5"/>
      <c r="F441" s="5"/>
      <c r="G441" s="5"/>
      <c r="H441" s="5"/>
      <c r="I441" s="5"/>
      <c r="J441" s="5"/>
      <c r="K441" s="5"/>
    </row>
    <row r="442" spans="5:11">
      <c r="E442" s="5"/>
      <c r="F442" s="5"/>
      <c r="G442" s="5"/>
      <c r="H442" s="5"/>
      <c r="I442" s="5"/>
      <c r="J442" s="5"/>
      <c r="K442" s="5"/>
    </row>
    <row r="443" spans="5:11">
      <c r="E443" s="5"/>
      <c r="F443" s="5"/>
      <c r="G443" s="5"/>
      <c r="H443" s="5"/>
      <c r="I443" s="5"/>
      <c r="J443" s="5"/>
      <c r="K443" s="5"/>
    </row>
    <row r="444" spans="5:11">
      <c r="E444" s="5"/>
      <c r="F444" s="5"/>
      <c r="G444" s="5"/>
      <c r="H444" s="5"/>
      <c r="I444" s="5"/>
      <c r="J444" s="5"/>
      <c r="K444" s="5"/>
    </row>
    <row r="445" spans="5:11">
      <c r="E445" s="5"/>
      <c r="F445" s="5"/>
      <c r="G445" s="5"/>
      <c r="H445" s="5"/>
      <c r="I445" s="5"/>
      <c r="J445" s="5"/>
      <c r="K445" s="5"/>
    </row>
    <row r="446" spans="5:11">
      <c r="E446" s="5"/>
      <c r="F446" s="5"/>
      <c r="G446" s="5"/>
      <c r="H446" s="5"/>
      <c r="I446" s="5"/>
      <c r="J446" s="5"/>
      <c r="K446" s="5"/>
    </row>
    <row r="447" spans="5:11">
      <c r="E447" s="5"/>
      <c r="F447" s="5"/>
      <c r="G447" s="5"/>
      <c r="H447" s="5"/>
      <c r="I447" s="5"/>
      <c r="J447" s="5"/>
      <c r="K447" s="5"/>
    </row>
    <row r="448" spans="5:11">
      <c r="E448" s="5"/>
      <c r="F448" s="5"/>
      <c r="G448" s="5"/>
      <c r="H448" s="5"/>
      <c r="I448" s="5"/>
    </row>
    <row r="449" spans="5:9">
      <c r="E449" s="5"/>
      <c r="F449" s="5"/>
      <c r="G449" s="5"/>
      <c r="H449" s="5"/>
      <c r="I449" s="5"/>
    </row>
    <row r="450" spans="5:9">
      <c r="E450" s="5"/>
      <c r="F450" s="5"/>
      <c r="G450" s="5"/>
      <c r="H450" s="5"/>
      <c r="I450" s="5"/>
    </row>
    <row r="451" spans="5:9">
      <c r="E451" s="5"/>
      <c r="F451" s="5"/>
      <c r="G451" s="5"/>
      <c r="H451" s="5"/>
      <c r="I451" s="5"/>
    </row>
    <row r="452" spans="5:9">
      <c r="E452" s="5"/>
      <c r="F452" s="5"/>
      <c r="G452" s="5"/>
      <c r="H452" s="5"/>
      <c r="I452" s="5"/>
    </row>
    <row r="453" spans="5:9">
      <c r="E453" s="5"/>
      <c r="F453" s="5"/>
      <c r="G453" s="5"/>
      <c r="H453" s="5"/>
      <c r="I453" s="5"/>
    </row>
    <row r="454" spans="5:9">
      <c r="E454" s="5"/>
      <c r="F454" s="5"/>
      <c r="G454" s="5"/>
      <c r="H454" s="5"/>
      <c r="I454" s="5"/>
    </row>
    <row r="455" spans="5:9">
      <c r="E455" s="5"/>
      <c r="F455" s="5"/>
      <c r="G455" s="5"/>
      <c r="H455" s="5"/>
      <c r="I455" s="5"/>
    </row>
    <row r="456" spans="5:9">
      <c r="E456" s="5"/>
      <c r="F456" s="5"/>
      <c r="G456" s="5"/>
      <c r="H456" s="5"/>
      <c r="I456" s="5"/>
    </row>
    <row r="457" spans="5:9">
      <c r="E457" s="5"/>
      <c r="F457" s="5"/>
      <c r="G457" s="5"/>
      <c r="H457" s="5"/>
      <c r="I457" s="5"/>
    </row>
    <row r="458" spans="5:9">
      <c r="E458" s="5"/>
      <c r="F458" s="5"/>
      <c r="G458" s="5"/>
      <c r="H458" s="5"/>
      <c r="I458" s="5"/>
    </row>
    <row r="459" spans="5:9">
      <c r="E459" s="5"/>
      <c r="F459" s="5"/>
      <c r="G459" s="5"/>
      <c r="H459" s="5"/>
      <c r="I459" s="5"/>
    </row>
    <row r="460" spans="5:9">
      <c r="E460" s="5"/>
      <c r="F460" s="5"/>
      <c r="G460" s="5"/>
      <c r="H460" s="5"/>
      <c r="I460" s="5"/>
    </row>
    <row r="461" spans="5:9">
      <c r="E461" s="5"/>
      <c r="F461" s="5"/>
      <c r="G461" s="5"/>
      <c r="H461" s="5"/>
      <c r="I461" s="5"/>
    </row>
    <row r="462" spans="5:9">
      <c r="E462" s="5"/>
      <c r="F462" s="5"/>
      <c r="G462" s="5"/>
      <c r="H462" s="5"/>
      <c r="I462" s="5"/>
    </row>
    <row r="463" spans="5:9">
      <c r="E463" s="5"/>
      <c r="F463" s="5"/>
      <c r="G463" s="5"/>
      <c r="H463" s="5"/>
      <c r="I463" s="5"/>
    </row>
    <row r="464" spans="5:9">
      <c r="E464" s="5"/>
      <c r="F464" s="5"/>
      <c r="G464" s="5"/>
      <c r="H464" s="5"/>
      <c r="I464" s="5"/>
    </row>
    <row r="465" spans="5:9">
      <c r="E465" s="5"/>
      <c r="F465" s="5"/>
      <c r="G465" s="5"/>
      <c r="H465" s="5"/>
      <c r="I465" s="5"/>
    </row>
    <row r="466" spans="5:9">
      <c r="E466" s="5"/>
      <c r="F466" s="5"/>
      <c r="G466" s="5"/>
      <c r="H466" s="5"/>
      <c r="I466" s="5"/>
    </row>
    <row r="467" spans="5:9">
      <c r="E467" s="5"/>
      <c r="F467" s="5"/>
      <c r="H467" s="5"/>
      <c r="I467" s="5"/>
    </row>
    <row r="468" spans="5:9">
      <c r="E468" s="5"/>
      <c r="F468" s="5"/>
      <c r="H468" s="5"/>
      <c r="I468" s="5"/>
    </row>
    <row r="469" spans="5:9">
      <c r="E469" s="5"/>
      <c r="F469" s="5"/>
      <c r="H469" s="5"/>
    </row>
    <row r="470" spans="5:9">
      <c r="H470" s="5"/>
    </row>
    <row r="471" spans="5:9">
      <c r="H471" s="5"/>
    </row>
    <row r="472" spans="5:9">
      <c r="H472" s="5"/>
    </row>
    <row r="473" spans="5:9">
      <c r="H473" s="5"/>
    </row>
    <row r="474" spans="5:9">
      <c r="H474" s="5"/>
    </row>
    <row r="475" spans="5:9">
      <c r="H475" s="5"/>
    </row>
    <row r="476" spans="5:9">
      <c r="H476" s="5"/>
    </row>
    <row r="477" spans="5:9">
      <c r="H477" s="5"/>
    </row>
    <row r="478" spans="5:9">
      <c r="H478" s="5"/>
    </row>
    <row r="479" spans="5:9">
      <c r="H479" s="5"/>
    </row>
    <row r="480" spans="5:9">
      <c r="H480" s="5"/>
    </row>
    <row r="481" spans="8:8">
      <c r="H481" s="5"/>
    </row>
    <row r="482" spans="8:8">
      <c r="H482" s="5"/>
    </row>
    <row r="483" spans="8:8">
      <c r="H483" s="5"/>
    </row>
    <row r="484" spans="8:8">
      <c r="H484" s="5"/>
    </row>
    <row r="485" spans="8:8">
      <c r="H485" s="5"/>
    </row>
    <row r="486" spans="8:8">
      <c r="H486" s="5"/>
    </row>
    <row r="487" spans="8:8">
      <c r="H487" s="5"/>
    </row>
    <row r="488" spans="8:8">
      <c r="H488" s="5"/>
    </row>
    <row r="489" spans="8:8">
      <c r="H489" s="5"/>
    </row>
    <row r="490" spans="8:8">
      <c r="H490" s="5"/>
    </row>
    <row r="491" spans="8:8">
      <c r="H491" s="5"/>
    </row>
    <row r="492" spans="8:8">
      <c r="H492" s="5"/>
    </row>
    <row r="493" spans="8:8">
      <c r="H493" s="5"/>
    </row>
    <row r="494" spans="8:8">
      <c r="H494" s="5"/>
    </row>
    <row r="495" spans="8:8">
      <c r="H495" s="5"/>
    </row>
    <row r="496" spans="8:8">
      <c r="H496" s="5"/>
    </row>
    <row r="497" spans="8:8">
      <c r="H497" s="5"/>
    </row>
    <row r="498" spans="8:8">
      <c r="H498" s="5"/>
    </row>
    <row r="499" spans="8:8">
      <c r="H499" s="5"/>
    </row>
    <row r="500" spans="8:8">
      <c r="H500" s="5"/>
    </row>
    <row r="501" spans="8:8">
      <c r="H501" s="5"/>
    </row>
    <row r="502" spans="8:8">
      <c r="H502" s="5"/>
    </row>
    <row r="503" spans="8:8">
      <c r="H503" s="5"/>
    </row>
    <row r="504" spans="8:8">
      <c r="H504" s="5"/>
    </row>
    <row r="505" spans="8:8">
      <c r="H505" s="5"/>
    </row>
    <row r="506" spans="8:8">
      <c r="H506" s="5"/>
    </row>
    <row r="507" spans="8:8">
      <c r="H507" s="5"/>
    </row>
    <row r="508" spans="8:8">
      <c r="H508" s="5"/>
    </row>
    <row r="509" spans="8:8">
      <c r="H509" s="5"/>
    </row>
    <row r="510" spans="8:8">
      <c r="H510" s="5"/>
    </row>
    <row r="511" spans="8:8">
      <c r="H511" s="5"/>
    </row>
    <row r="512" spans="8:8">
      <c r="H512" s="5"/>
    </row>
    <row r="513" spans="8:8">
      <c r="H513" s="5"/>
    </row>
    <row r="514" spans="8:8">
      <c r="H514" s="5"/>
    </row>
    <row r="515" spans="8:8">
      <c r="H515" s="5"/>
    </row>
    <row r="516" spans="8:8">
      <c r="H516" s="5"/>
    </row>
    <row r="517" spans="8:8">
      <c r="H517" s="5"/>
    </row>
    <row r="518" spans="8:8">
      <c r="H518" s="5"/>
    </row>
    <row r="519" spans="8:8">
      <c r="H519" s="5"/>
    </row>
    <row r="520" spans="8:8">
      <c r="H520" s="5"/>
    </row>
    <row r="521" spans="8:8">
      <c r="H521" s="5"/>
    </row>
    <row r="522" spans="8:8">
      <c r="H522" s="5"/>
    </row>
    <row r="523" spans="8:8">
      <c r="H523" s="5"/>
    </row>
    <row r="524" spans="8:8">
      <c r="H524" s="5"/>
    </row>
    <row r="525" spans="8:8">
      <c r="H525" s="5"/>
    </row>
    <row r="526" spans="8:8">
      <c r="H526" s="5"/>
    </row>
    <row r="527" spans="8:8">
      <c r="H527" s="5"/>
    </row>
    <row r="528" spans="8:8">
      <c r="H528" s="5"/>
    </row>
    <row r="529" spans="8:8">
      <c r="H529" s="5"/>
    </row>
    <row r="530" spans="8:8">
      <c r="H530" s="5"/>
    </row>
    <row r="531" spans="8:8">
      <c r="H531" s="5"/>
    </row>
    <row r="532" spans="8:8">
      <c r="H532" s="5"/>
    </row>
    <row r="533" spans="8:8">
      <c r="H533" s="5"/>
    </row>
    <row r="534" spans="8:8">
      <c r="H534" s="5"/>
    </row>
    <row r="535" spans="8:8">
      <c r="H535" s="5"/>
    </row>
    <row r="536" spans="8:8">
      <c r="H536" s="5"/>
    </row>
    <row r="537" spans="8:8">
      <c r="H537" s="5"/>
    </row>
    <row r="538" spans="8:8">
      <c r="H538" s="5"/>
    </row>
    <row r="539" spans="8:8">
      <c r="H539" s="5"/>
    </row>
    <row r="540" spans="8:8">
      <c r="H540" s="5"/>
    </row>
    <row r="541" spans="8:8">
      <c r="H541" s="5"/>
    </row>
    <row r="542" spans="8:8">
      <c r="H542" s="5"/>
    </row>
    <row r="543" spans="8:8">
      <c r="H543" s="5"/>
    </row>
    <row r="544" spans="8:8">
      <c r="H544" s="5"/>
    </row>
    <row r="545" spans="8:8">
      <c r="H545" s="5"/>
    </row>
    <row r="546" spans="8:8">
      <c r="H546" s="5"/>
    </row>
    <row r="547" spans="8:8">
      <c r="H547" s="5"/>
    </row>
    <row r="548" spans="8:8">
      <c r="H548" s="5"/>
    </row>
    <row r="549" spans="8:8">
      <c r="H549" s="5"/>
    </row>
    <row r="550" spans="8:8">
      <c r="H550" s="5"/>
    </row>
    <row r="551" spans="8:8">
      <c r="H551" s="5"/>
    </row>
    <row r="552" spans="8:8">
      <c r="H552" s="5"/>
    </row>
    <row r="553" spans="8:8">
      <c r="H553" s="5"/>
    </row>
    <row r="554" spans="8:8">
      <c r="H554" s="5"/>
    </row>
    <row r="555" spans="8:8">
      <c r="H555" s="5"/>
    </row>
    <row r="556" spans="8:8">
      <c r="H556" s="5"/>
    </row>
    <row r="557" spans="8:8">
      <c r="H557" s="5"/>
    </row>
    <row r="558" spans="8:8">
      <c r="H558" s="5"/>
    </row>
    <row r="559" spans="8:8">
      <c r="H559" s="5"/>
    </row>
    <row r="560" spans="8:8">
      <c r="H560" s="5"/>
    </row>
    <row r="561" spans="8:8">
      <c r="H561" s="5"/>
    </row>
    <row r="562" spans="8:8">
      <c r="H562" s="5"/>
    </row>
    <row r="563" spans="8:8">
      <c r="H563" s="5"/>
    </row>
    <row r="564" spans="8:8">
      <c r="H564" s="5"/>
    </row>
    <row r="565" spans="8:8">
      <c r="H565" s="5"/>
    </row>
    <row r="566" spans="8:8">
      <c r="H566" s="5"/>
    </row>
    <row r="567" spans="8:8">
      <c r="H567" s="5"/>
    </row>
    <row r="568" spans="8:8">
      <c r="H568" s="5"/>
    </row>
    <row r="569" spans="8:8">
      <c r="H569" s="5"/>
    </row>
    <row r="570" spans="8:8">
      <c r="H570" s="5"/>
    </row>
    <row r="571" spans="8:8">
      <c r="H571" s="5"/>
    </row>
    <row r="572" spans="8:8">
      <c r="H572" s="5"/>
    </row>
    <row r="573" spans="8:8">
      <c r="H573" s="5"/>
    </row>
    <row r="574" spans="8:8">
      <c r="H574" s="5"/>
    </row>
    <row r="575" spans="8:8">
      <c r="H575" s="5"/>
    </row>
    <row r="576" spans="8:8">
      <c r="H576" s="5"/>
    </row>
    <row r="577" spans="8:8">
      <c r="H577" s="5"/>
    </row>
    <row r="578" spans="8:8">
      <c r="H578" s="5"/>
    </row>
    <row r="579" spans="8:8">
      <c r="H579" s="5"/>
    </row>
    <row r="580" spans="8:8">
      <c r="H580" s="5"/>
    </row>
    <row r="581" spans="8:8">
      <c r="H581" s="5"/>
    </row>
    <row r="582" spans="8:8">
      <c r="H582" s="5"/>
    </row>
    <row r="583" spans="8:8">
      <c r="H583" s="5"/>
    </row>
    <row r="584" spans="8:8">
      <c r="H584" s="5"/>
    </row>
    <row r="585" spans="8:8">
      <c r="H585" s="5"/>
    </row>
    <row r="586" spans="8:8">
      <c r="H586" s="5"/>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K61"/>
  <sheetViews>
    <sheetView topLeftCell="A10" zoomScale="90" zoomScaleNormal="90" zoomScalePageLayoutView="125" workbookViewId="0">
      <selection activeCell="C45" sqref="C45"/>
    </sheetView>
  </sheetViews>
  <sheetFormatPr baseColWidth="10" defaultColWidth="10.7109375" defaultRowHeight="12.75"/>
  <cols>
    <col min="1" max="1" width="0.7109375" style="6" customWidth="1"/>
    <col min="2" max="2" width="10.7109375" style="6"/>
    <col min="3" max="3" width="21" style="6" customWidth="1"/>
    <col min="4" max="4" width="59.140625" style="6" customWidth="1"/>
    <col min="5" max="5" width="61.140625" style="6" customWidth="1"/>
    <col min="6" max="6" width="15.28515625" style="6" customWidth="1"/>
    <col min="7" max="16384" width="10.7109375" style="6"/>
  </cols>
  <sheetData>
    <row r="1" spans="2:10" ht="13.5" thickBot="1"/>
    <row r="2" spans="2:10" ht="28.9" customHeight="1">
      <c r="C2" s="55" t="s">
        <v>236</v>
      </c>
      <c r="D2" s="362" t="s">
        <v>235</v>
      </c>
      <c r="E2" s="363"/>
    </row>
    <row r="3" spans="2:10" ht="45.75" customHeight="1">
      <c r="C3" s="56" t="s">
        <v>237</v>
      </c>
      <c r="D3" s="358" t="s">
        <v>228</v>
      </c>
      <c r="E3" s="359"/>
    </row>
    <row r="4" spans="2:10" ht="21.75" customHeight="1">
      <c r="C4" s="56" t="s">
        <v>241</v>
      </c>
      <c r="D4" s="358" t="s">
        <v>229</v>
      </c>
      <c r="E4" s="359"/>
    </row>
    <row r="5" spans="2:10" ht="34.5" customHeight="1">
      <c r="C5" s="56" t="s">
        <v>238</v>
      </c>
      <c r="D5" s="358" t="s">
        <v>230</v>
      </c>
      <c r="E5" s="359"/>
    </row>
    <row r="6" spans="2:10" ht="57.75" customHeight="1">
      <c r="C6" s="56" t="s">
        <v>239</v>
      </c>
      <c r="D6" s="358" t="s">
        <v>231</v>
      </c>
      <c r="E6" s="359"/>
    </row>
    <row r="7" spans="2:10" ht="31.5" customHeight="1">
      <c r="C7" s="56" t="s">
        <v>240</v>
      </c>
      <c r="D7" s="358" t="s">
        <v>232</v>
      </c>
      <c r="E7" s="359"/>
    </row>
    <row r="8" spans="2:10" ht="30.75" customHeight="1">
      <c r="C8" s="56" t="s">
        <v>242</v>
      </c>
      <c r="D8" s="358" t="s">
        <v>233</v>
      </c>
      <c r="E8" s="359"/>
    </row>
    <row r="9" spans="2:10" ht="45.75" customHeight="1" thickBot="1">
      <c r="C9" s="57" t="s">
        <v>243</v>
      </c>
      <c r="D9" s="360" t="s">
        <v>234</v>
      </c>
      <c r="E9" s="361"/>
    </row>
    <row r="10" spans="2:10" ht="13.5" thickBot="1"/>
    <row r="11" spans="2:10" ht="13.5" thickBot="1">
      <c r="B11" s="369" t="s">
        <v>120</v>
      </c>
      <c r="C11" s="370"/>
      <c r="D11" s="370"/>
      <c r="E11" s="371"/>
    </row>
    <row r="12" spans="2:10" ht="15.75" thickBot="1">
      <c r="B12" s="35" t="s">
        <v>55</v>
      </c>
      <c r="C12" s="36" t="s">
        <v>122</v>
      </c>
      <c r="D12" s="37" t="s">
        <v>72</v>
      </c>
      <c r="E12" s="37" t="s">
        <v>73</v>
      </c>
    </row>
    <row r="13" spans="2:10" ht="37.5" customHeight="1">
      <c r="B13" s="383">
        <v>5</v>
      </c>
      <c r="C13" s="378" t="s">
        <v>115</v>
      </c>
      <c r="D13" s="18" t="s">
        <v>74</v>
      </c>
      <c r="E13" s="24" t="s">
        <v>78</v>
      </c>
      <c r="F13" s="88"/>
      <c r="J13" s="7"/>
    </row>
    <row r="14" spans="2:10" ht="33" customHeight="1">
      <c r="B14" s="381"/>
      <c r="C14" s="378"/>
      <c r="D14" s="18" t="s">
        <v>75</v>
      </c>
      <c r="E14" s="20" t="s">
        <v>79</v>
      </c>
      <c r="F14" s="89"/>
    </row>
    <row r="15" spans="2:10" ht="32.25" customHeight="1">
      <c r="B15" s="381"/>
      <c r="C15" s="378"/>
      <c r="D15" s="18" t="s">
        <v>76</v>
      </c>
      <c r="E15" s="20" t="s">
        <v>80</v>
      </c>
      <c r="F15" s="89"/>
    </row>
    <row r="16" spans="2:10" ht="32.25" customHeight="1">
      <c r="B16" s="381"/>
      <c r="C16" s="378"/>
      <c r="D16" s="372" t="s">
        <v>77</v>
      </c>
      <c r="E16" s="20" t="s">
        <v>81</v>
      </c>
      <c r="F16" s="89"/>
    </row>
    <row r="17" spans="2:9" ht="30.75" customHeight="1" thickBot="1">
      <c r="B17" s="382"/>
      <c r="C17" s="379"/>
      <c r="D17" s="373"/>
      <c r="E17" s="90" t="s">
        <v>82</v>
      </c>
      <c r="F17" s="89"/>
    </row>
    <row r="18" spans="2:9" ht="26.25" customHeight="1">
      <c r="B18" s="383">
        <v>4</v>
      </c>
      <c r="C18" s="380" t="s">
        <v>116</v>
      </c>
      <c r="D18" s="24" t="s">
        <v>83</v>
      </c>
      <c r="E18" s="24" t="s">
        <v>87</v>
      </c>
      <c r="F18" s="89"/>
      <c r="G18" s="17"/>
      <c r="H18" s="17"/>
      <c r="I18" s="17"/>
    </row>
    <row r="19" spans="2:9" ht="33" customHeight="1">
      <c r="B19" s="381"/>
      <c r="C19" s="381"/>
      <c r="D19" s="20" t="s">
        <v>84</v>
      </c>
      <c r="E19" s="20" t="s">
        <v>88</v>
      </c>
      <c r="F19" s="89"/>
    </row>
    <row r="20" spans="2:9" ht="44.25" thickBot="1">
      <c r="B20" s="381"/>
      <c r="C20" s="381"/>
      <c r="D20" s="20" t="s">
        <v>85</v>
      </c>
      <c r="E20" s="90" t="s">
        <v>89</v>
      </c>
      <c r="F20" s="89"/>
    </row>
    <row r="21" spans="2:9" ht="33" customHeight="1">
      <c r="B21" s="381"/>
      <c r="C21" s="381"/>
      <c r="D21" s="372" t="s">
        <v>86</v>
      </c>
      <c r="E21" s="18" t="s">
        <v>90</v>
      </c>
    </row>
    <row r="22" spans="2:9" ht="30" thickBot="1">
      <c r="B22" s="382"/>
      <c r="C22" s="382"/>
      <c r="D22" s="373"/>
      <c r="E22" s="23" t="s">
        <v>91</v>
      </c>
    </row>
    <row r="23" spans="2:9" ht="29.25">
      <c r="B23" s="383">
        <v>3</v>
      </c>
      <c r="C23" s="380" t="s">
        <v>117</v>
      </c>
      <c r="D23" s="24" t="s">
        <v>92</v>
      </c>
      <c r="E23" s="25" t="s">
        <v>95</v>
      </c>
    </row>
    <row r="24" spans="2:9" ht="43.5">
      <c r="B24" s="381"/>
      <c r="C24" s="381"/>
      <c r="D24" s="20" t="s">
        <v>93</v>
      </c>
      <c r="E24" s="18" t="s">
        <v>96</v>
      </c>
    </row>
    <row r="25" spans="2:9" ht="29.25">
      <c r="B25" s="381"/>
      <c r="C25" s="381"/>
      <c r="D25" s="372" t="s">
        <v>94</v>
      </c>
      <c r="E25" s="18" t="s">
        <v>97</v>
      </c>
    </row>
    <row r="26" spans="2:9" ht="15">
      <c r="B26" s="381"/>
      <c r="C26" s="381"/>
      <c r="D26" s="372"/>
      <c r="E26" s="18" t="s">
        <v>98</v>
      </c>
    </row>
    <row r="27" spans="2:9" ht="29.25">
      <c r="B27" s="381"/>
      <c r="C27" s="381"/>
      <c r="D27" s="376" t="s">
        <v>123</v>
      </c>
      <c r="E27" s="19" t="s">
        <v>99</v>
      </c>
    </row>
    <row r="28" spans="2:9" ht="15.75" thickBot="1">
      <c r="B28" s="382"/>
      <c r="C28" s="382"/>
      <c r="D28" s="377"/>
      <c r="E28" s="19" t="s">
        <v>100</v>
      </c>
    </row>
    <row r="29" spans="2:9" ht="29.25">
      <c r="B29" s="383">
        <v>2</v>
      </c>
      <c r="C29" s="380" t="s">
        <v>118</v>
      </c>
      <c r="D29" s="29" t="s">
        <v>101</v>
      </c>
      <c r="E29" s="26" t="s">
        <v>193</v>
      </c>
    </row>
    <row r="30" spans="2:9" ht="29.25">
      <c r="B30" s="381"/>
      <c r="C30" s="381"/>
      <c r="D30" s="30" t="s">
        <v>102</v>
      </c>
      <c r="E30" s="21" t="s">
        <v>105</v>
      </c>
    </row>
    <row r="31" spans="2:9" ht="48.75" customHeight="1">
      <c r="B31" s="381"/>
      <c r="C31" s="381"/>
      <c r="D31" s="30" t="s">
        <v>103</v>
      </c>
      <c r="E31" s="21" t="s">
        <v>106</v>
      </c>
    </row>
    <row r="32" spans="2:9" ht="30" thickBot="1">
      <c r="B32" s="382"/>
      <c r="C32" s="382"/>
      <c r="D32" s="31" t="s">
        <v>104</v>
      </c>
      <c r="E32" s="22" t="s">
        <v>107</v>
      </c>
    </row>
    <row r="33" spans="2:11" ht="15">
      <c r="B33" s="383">
        <v>1</v>
      </c>
      <c r="C33" s="380" t="s">
        <v>119</v>
      </c>
      <c r="D33" s="26" t="s">
        <v>108</v>
      </c>
      <c r="E33" s="27" t="s">
        <v>112</v>
      </c>
    </row>
    <row r="34" spans="2:11" ht="29.25">
      <c r="B34" s="381"/>
      <c r="C34" s="381"/>
      <c r="D34" s="21" t="s">
        <v>109</v>
      </c>
      <c r="E34" s="19" t="s">
        <v>113</v>
      </c>
    </row>
    <row r="35" spans="2:11" ht="29.25">
      <c r="B35" s="381"/>
      <c r="C35" s="381"/>
      <c r="D35" s="21" t="s">
        <v>110</v>
      </c>
      <c r="E35" s="374" t="s">
        <v>114</v>
      </c>
    </row>
    <row r="36" spans="2:11" ht="15.75" thickBot="1">
      <c r="B36" s="382"/>
      <c r="C36" s="382"/>
      <c r="D36" s="22" t="s">
        <v>111</v>
      </c>
      <c r="E36" s="375"/>
    </row>
    <row r="37" spans="2:11" ht="13.5" thickBot="1"/>
    <row r="38" spans="2:11" ht="13.5" thickBot="1">
      <c r="B38" s="369" t="s">
        <v>121</v>
      </c>
      <c r="C38" s="370"/>
      <c r="D38" s="370"/>
      <c r="E38" s="371"/>
    </row>
    <row r="39" spans="2:11" ht="13.5" thickBot="1">
      <c r="B39" s="33" t="s">
        <v>55</v>
      </c>
      <c r="C39" s="34" t="s">
        <v>122</v>
      </c>
      <c r="D39" s="34" t="s">
        <v>56</v>
      </c>
      <c r="E39" s="34" t="s">
        <v>57</v>
      </c>
    </row>
    <row r="40" spans="2:11" ht="13.5" thickBot="1">
      <c r="B40" s="28">
        <v>5</v>
      </c>
      <c r="C40" s="14" t="s">
        <v>58</v>
      </c>
      <c r="D40" s="14" t="s">
        <v>59</v>
      </c>
      <c r="E40" s="14" t="s">
        <v>60</v>
      </c>
    </row>
    <row r="41" spans="2:11" ht="13.5" thickBot="1">
      <c r="B41" s="28">
        <v>4</v>
      </c>
      <c r="C41" s="14" t="s">
        <v>61</v>
      </c>
      <c r="D41" s="14" t="s">
        <v>62</v>
      </c>
      <c r="E41" s="14" t="s">
        <v>63</v>
      </c>
    </row>
    <row r="42" spans="2:11" ht="13.5" thickBot="1">
      <c r="B42" s="28">
        <v>3</v>
      </c>
      <c r="C42" s="14" t="s">
        <v>64</v>
      </c>
      <c r="D42" s="14" t="s">
        <v>65</v>
      </c>
      <c r="E42" s="14" t="s">
        <v>66</v>
      </c>
    </row>
    <row r="43" spans="2:11" ht="13.5" thickBot="1">
      <c r="B43" s="28">
        <v>2</v>
      </c>
      <c r="C43" s="14" t="s">
        <v>67</v>
      </c>
      <c r="D43" s="14" t="s">
        <v>68</v>
      </c>
      <c r="E43" s="14" t="s">
        <v>69</v>
      </c>
    </row>
    <row r="44" spans="2:11" ht="26.25" thickBot="1">
      <c r="B44" s="28">
        <v>1</v>
      </c>
      <c r="C44" s="14" t="s">
        <v>70</v>
      </c>
      <c r="D44" s="14" t="s">
        <v>71</v>
      </c>
      <c r="E44" s="14" t="s">
        <v>194</v>
      </c>
    </row>
    <row r="46" spans="2:11" ht="39.75" customHeight="1">
      <c r="C46" s="38" t="s">
        <v>6</v>
      </c>
      <c r="D46" s="366" t="s">
        <v>124</v>
      </c>
      <c r="E46" s="366"/>
      <c r="F46" s="366"/>
      <c r="G46" s="366"/>
      <c r="H46" s="32"/>
      <c r="I46" s="11"/>
      <c r="J46" s="11"/>
      <c r="K46" s="11"/>
    </row>
    <row r="47" spans="2:11" ht="24" customHeight="1">
      <c r="C47" s="38"/>
      <c r="D47" s="32"/>
      <c r="E47" s="32"/>
      <c r="F47" s="32"/>
      <c r="G47" s="32"/>
      <c r="H47" s="32"/>
      <c r="I47" s="11"/>
      <c r="J47" s="11"/>
      <c r="K47" s="11"/>
    </row>
    <row r="49" spans="3:11" ht="15.75" customHeight="1">
      <c r="C49" s="365" t="s">
        <v>7</v>
      </c>
      <c r="D49" s="367" t="s">
        <v>127</v>
      </c>
      <c r="E49" s="367"/>
      <c r="F49" s="367"/>
      <c r="G49" s="367"/>
      <c r="H49" s="16"/>
    </row>
    <row r="50" spans="3:11" ht="24" customHeight="1">
      <c r="C50" s="365"/>
      <c r="D50" s="368" t="s">
        <v>125</v>
      </c>
      <c r="E50" s="368"/>
      <c r="F50" s="368"/>
      <c r="G50" s="368"/>
      <c r="H50" s="39"/>
    </row>
    <row r="51" spans="3:11" ht="35.25" customHeight="1">
      <c r="C51" s="365"/>
      <c r="D51" s="368" t="s">
        <v>126</v>
      </c>
      <c r="E51" s="368"/>
      <c r="F51" s="368"/>
      <c r="G51" s="368"/>
      <c r="H51" s="40"/>
      <c r="I51" s="11"/>
      <c r="J51" s="11"/>
      <c r="K51" s="11"/>
    </row>
    <row r="52" spans="3:11">
      <c r="C52" s="11"/>
      <c r="D52" s="364"/>
      <c r="E52" s="364"/>
      <c r="F52" s="364"/>
      <c r="G52" s="364"/>
      <c r="H52" s="364"/>
      <c r="I52" s="11"/>
      <c r="J52" s="11"/>
      <c r="K52" s="11"/>
    </row>
    <row r="53" spans="3:11">
      <c r="C53" s="11"/>
      <c r="D53" s="11"/>
      <c r="E53" s="11"/>
      <c r="F53" s="11"/>
      <c r="G53" s="11"/>
      <c r="H53" s="11"/>
      <c r="I53" s="11"/>
      <c r="J53" s="11"/>
      <c r="K53" s="11"/>
    </row>
    <row r="57" spans="3:11">
      <c r="C57" s="16"/>
      <c r="D57" s="16"/>
      <c r="E57" s="16"/>
    </row>
    <row r="58" spans="3:11">
      <c r="C58" s="16"/>
      <c r="D58" s="16"/>
      <c r="E58" s="16"/>
    </row>
    <row r="59" spans="3:11">
      <c r="C59" s="16"/>
      <c r="D59" s="16"/>
      <c r="E59" s="16"/>
    </row>
    <row r="60" spans="3:11">
      <c r="C60" s="16"/>
      <c r="D60" s="16"/>
      <c r="E60" s="16"/>
    </row>
    <row r="61" spans="3:11">
      <c r="C61" s="16"/>
      <c r="D61" s="16"/>
      <c r="E61" s="16"/>
    </row>
  </sheetData>
  <mergeCells count="31">
    <mergeCell ref="B38:E38"/>
    <mergeCell ref="B13:B17"/>
    <mergeCell ref="B18:B22"/>
    <mergeCell ref="B23:B28"/>
    <mergeCell ref="B29:B32"/>
    <mergeCell ref="B33:B36"/>
    <mergeCell ref="B11:E11"/>
    <mergeCell ref="D16:D17"/>
    <mergeCell ref="E35:E36"/>
    <mergeCell ref="D27:D28"/>
    <mergeCell ref="D25:D26"/>
    <mergeCell ref="D21:D22"/>
    <mergeCell ref="C13:C17"/>
    <mergeCell ref="C18:C22"/>
    <mergeCell ref="C23:C28"/>
    <mergeCell ref="C29:C32"/>
    <mergeCell ref="C33:C36"/>
    <mergeCell ref="D52:H52"/>
    <mergeCell ref="C49:C51"/>
    <mergeCell ref="D46:G46"/>
    <mergeCell ref="D49:G49"/>
    <mergeCell ref="D50:G50"/>
    <mergeCell ref="D51:G51"/>
    <mergeCell ref="D7:E7"/>
    <mergeCell ref="D8:E8"/>
    <mergeCell ref="D9:E9"/>
    <mergeCell ref="D2:E2"/>
    <mergeCell ref="D3:E3"/>
    <mergeCell ref="D4:E4"/>
    <mergeCell ref="D5:E5"/>
    <mergeCell ref="D6:E6"/>
  </mergeCells>
  <phoneticPr fontId="0" type="noConversion"/>
  <pageMargins left="0.75" right="0.75" top="1" bottom="1" header="0" footer="0"/>
  <pageSetup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26"/>
  <sheetViews>
    <sheetView topLeftCell="A19" zoomScale="110" zoomScaleNormal="110" workbookViewId="0">
      <selection activeCell="A8" sqref="A8:A14"/>
    </sheetView>
  </sheetViews>
  <sheetFormatPr baseColWidth="10" defaultRowHeight="12.75"/>
  <cols>
    <col min="1" max="1" width="25.28515625" customWidth="1"/>
    <col min="2" max="2" width="25.42578125" customWidth="1"/>
    <col min="6" max="6" width="16.42578125" customWidth="1"/>
  </cols>
  <sheetData>
    <row r="1" spans="1:7" ht="21.75" customHeight="1">
      <c r="A1" s="384"/>
      <c r="B1" s="387" t="s">
        <v>52</v>
      </c>
      <c r="C1" s="387"/>
      <c r="D1" s="387"/>
      <c r="E1" s="390" t="s">
        <v>224</v>
      </c>
      <c r="F1" s="391"/>
    </row>
    <row r="2" spans="1:7" ht="22.5" customHeight="1">
      <c r="A2" s="385"/>
      <c r="B2" s="388"/>
      <c r="C2" s="388"/>
      <c r="D2" s="388"/>
      <c r="E2" s="392" t="s">
        <v>53</v>
      </c>
      <c r="F2" s="393"/>
    </row>
    <row r="3" spans="1:7" ht="24" customHeight="1" thickBot="1">
      <c r="A3" s="386"/>
      <c r="B3" s="389"/>
      <c r="C3" s="389"/>
      <c r="D3" s="389"/>
      <c r="E3" s="394" t="s">
        <v>652</v>
      </c>
      <c r="F3" s="395"/>
    </row>
    <row r="4" spans="1:7">
      <c r="A4" s="415"/>
      <c r="B4" s="415"/>
      <c r="C4" s="415"/>
      <c r="D4" s="415"/>
      <c r="E4" s="415"/>
      <c r="F4" s="415"/>
    </row>
    <row r="5" spans="1:7">
      <c r="A5" s="402"/>
      <c r="B5" s="403"/>
      <c r="C5" s="403"/>
      <c r="D5" s="403"/>
      <c r="E5" s="403"/>
      <c r="F5" s="403"/>
    </row>
    <row r="6" spans="1:7" ht="13.5" thickBot="1"/>
    <row r="7" spans="1:7" ht="15">
      <c r="A7" s="49" t="s">
        <v>35</v>
      </c>
      <c r="B7" s="50" t="s">
        <v>36</v>
      </c>
      <c r="C7" s="405" t="s">
        <v>54</v>
      </c>
      <c r="D7" s="405"/>
      <c r="E7" s="405"/>
      <c r="F7" s="406"/>
    </row>
    <row r="8" spans="1:7" ht="41.25" customHeight="1">
      <c r="A8" s="414" t="s">
        <v>37</v>
      </c>
      <c r="B8" s="15" t="s">
        <v>216</v>
      </c>
      <c r="C8" s="407" t="s">
        <v>500</v>
      </c>
      <c r="D8" s="408"/>
      <c r="E8" s="408"/>
      <c r="F8" s="409"/>
      <c r="G8" s="47"/>
    </row>
    <row r="9" spans="1:7" ht="39.75" customHeight="1">
      <c r="A9" s="414"/>
      <c r="B9" s="15" t="s">
        <v>38</v>
      </c>
      <c r="C9" s="407" t="s">
        <v>529</v>
      </c>
      <c r="D9" s="408"/>
      <c r="E9" s="408"/>
      <c r="F9" s="409"/>
      <c r="G9" s="48"/>
    </row>
    <row r="10" spans="1:7" ht="36" customHeight="1">
      <c r="A10" s="414"/>
      <c r="B10" s="15" t="s">
        <v>39</v>
      </c>
      <c r="C10" s="410" t="s">
        <v>530</v>
      </c>
      <c r="D10" s="408"/>
      <c r="E10" s="408"/>
      <c r="F10" s="409"/>
      <c r="G10" s="48"/>
    </row>
    <row r="11" spans="1:7" ht="19.5" customHeight="1">
      <c r="A11" s="414"/>
      <c r="B11" s="15" t="s">
        <v>40</v>
      </c>
      <c r="C11" s="411" t="s">
        <v>429</v>
      </c>
      <c r="D11" s="412"/>
      <c r="E11" s="412"/>
      <c r="F11" s="413"/>
      <c r="G11" s="48"/>
    </row>
    <row r="12" spans="1:7" ht="19.5" customHeight="1">
      <c r="A12" s="414"/>
      <c r="B12" s="15" t="s">
        <v>41</v>
      </c>
      <c r="C12" s="411" t="s">
        <v>430</v>
      </c>
      <c r="D12" s="412"/>
      <c r="E12" s="412"/>
      <c r="F12" s="413"/>
      <c r="G12" s="48"/>
    </row>
    <row r="13" spans="1:7" ht="39" customHeight="1">
      <c r="A13" s="414"/>
      <c r="B13" s="15" t="s">
        <v>42</v>
      </c>
      <c r="C13" s="407" t="s">
        <v>531</v>
      </c>
      <c r="D13" s="408"/>
      <c r="E13" s="408"/>
      <c r="F13" s="409"/>
      <c r="G13" s="48"/>
    </row>
    <row r="14" spans="1:7" ht="32.25" customHeight="1">
      <c r="A14" s="414"/>
      <c r="B14" s="15" t="s">
        <v>43</v>
      </c>
      <c r="C14" s="407" t="s">
        <v>431</v>
      </c>
      <c r="D14" s="408"/>
      <c r="E14" s="408"/>
      <c r="F14" s="409"/>
      <c r="G14" s="48"/>
    </row>
    <row r="15" spans="1:7" ht="54" customHeight="1">
      <c r="A15" s="414" t="s">
        <v>44</v>
      </c>
      <c r="B15" s="15" t="s">
        <v>217</v>
      </c>
      <c r="C15" s="410" t="s">
        <v>532</v>
      </c>
      <c r="D15" s="408"/>
      <c r="E15" s="408"/>
      <c r="F15" s="409"/>
      <c r="G15" s="48"/>
    </row>
    <row r="16" spans="1:7" ht="64.150000000000006" customHeight="1">
      <c r="A16" s="414"/>
      <c r="B16" s="15" t="s">
        <v>45</v>
      </c>
      <c r="C16" s="407" t="s">
        <v>533</v>
      </c>
      <c r="D16" s="408"/>
      <c r="E16" s="408"/>
      <c r="F16" s="409"/>
      <c r="G16" s="48"/>
    </row>
    <row r="17" spans="1:7" ht="57" customHeight="1">
      <c r="A17" s="414"/>
      <c r="B17" s="15" t="s">
        <v>46</v>
      </c>
      <c r="C17" s="410" t="s">
        <v>501</v>
      </c>
      <c r="D17" s="408"/>
      <c r="E17" s="408"/>
      <c r="F17" s="409"/>
      <c r="G17" s="48"/>
    </row>
    <row r="18" spans="1:7" ht="39.75" customHeight="1">
      <c r="A18" s="414"/>
      <c r="B18" s="15" t="s">
        <v>47</v>
      </c>
      <c r="C18" s="407" t="s">
        <v>432</v>
      </c>
      <c r="D18" s="408"/>
      <c r="E18" s="408"/>
      <c r="F18" s="409"/>
      <c r="G18" s="48"/>
    </row>
    <row r="19" spans="1:7" ht="32.25" customHeight="1">
      <c r="A19" s="414"/>
      <c r="B19" s="15" t="s">
        <v>48</v>
      </c>
      <c r="C19" s="407" t="s">
        <v>433</v>
      </c>
      <c r="D19" s="408"/>
      <c r="E19" s="408"/>
      <c r="F19" s="409"/>
      <c r="G19" s="48"/>
    </row>
    <row r="20" spans="1:7" ht="15">
      <c r="A20" s="414"/>
      <c r="B20" s="15" t="s">
        <v>49</v>
      </c>
      <c r="C20" s="416" t="s">
        <v>434</v>
      </c>
      <c r="D20" s="417"/>
      <c r="E20" s="417"/>
      <c r="F20" s="418"/>
      <c r="G20" s="48"/>
    </row>
    <row r="21" spans="1:7" ht="15.75" thickBot="1">
      <c r="A21" s="421"/>
      <c r="B21" s="51" t="s">
        <v>43</v>
      </c>
      <c r="C21" s="419" t="s">
        <v>431</v>
      </c>
      <c r="D21" s="419"/>
      <c r="E21" s="419"/>
      <c r="F21" s="420"/>
      <c r="G21" s="48"/>
    </row>
    <row r="22" spans="1:7" ht="15">
      <c r="A22" s="404"/>
      <c r="B22" s="404"/>
      <c r="C22" s="404"/>
      <c r="D22" s="404"/>
      <c r="E22" s="404"/>
      <c r="F22" s="404"/>
      <c r="G22" s="48"/>
    </row>
    <row r="23" spans="1:7" ht="15">
      <c r="A23" s="400"/>
      <c r="B23" s="400"/>
      <c r="C23" s="400"/>
      <c r="D23" s="400"/>
      <c r="E23" s="400"/>
      <c r="F23" s="400"/>
      <c r="G23" s="48"/>
    </row>
    <row r="24" spans="1:7" ht="13.5" thickBot="1">
      <c r="A24" s="401"/>
      <c r="B24" s="401"/>
      <c r="C24" s="401"/>
      <c r="D24" s="401"/>
      <c r="E24" s="401"/>
      <c r="F24" s="401"/>
    </row>
    <row r="25" spans="1:7" ht="15">
      <c r="A25" s="52" t="s">
        <v>50</v>
      </c>
      <c r="B25" s="396"/>
      <c r="C25" s="396"/>
      <c r="D25" s="396"/>
      <c r="E25" s="396"/>
      <c r="F25" s="397"/>
    </row>
    <row r="26" spans="1:7" ht="15.75" thickBot="1">
      <c r="A26" s="53" t="s">
        <v>51</v>
      </c>
      <c r="B26" s="398"/>
      <c r="C26" s="398"/>
      <c r="D26" s="398"/>
      <c r="E26" s="398"/>
      <c r="F26" s="399"/>
    </row>
  </sheetData>
  <mergeCells count="29">
    <mergeCell ref="A4:F4"/>
    <mergeCell ref="C14:F14"/>
    <mergeCell ref="C19:F19"/>
    <mergeCell ref="C20:F20"/>
    <mergeCell ref="C21:F21"/>
    <mergeCell ref="C17:F17"/>
    <mergeCell ref="A15:A21"/>
    <mergeCell ref="C16:F16"/>
    <mergeCell ref="B25:F25"/>
    <mergeCell ref="B26:F26"/>
    <mergeCell ref="A23:F23"/>
    <mergeCell ref="A24:F24"/>
    <mergeCell ref="A5:F5"/>
    <mergeCell ref="A22:F22"/>
    <mergeCell ref="C7:F7"/>
    <mergeCell ref="C8:F8"/>
    <mergeCell ref="C9:F9"/>
    <mergeCell ref="C10:F10"/>
    <mergeCell ref="C11:F11"/>
    <mergeCell ref="C12:F12"/>
    <mergeCell ref="C13:F13"/>
    <mergeCell ref="C18:F18"/>
    <mergeCell ref="C15:F15"/>
    <mergeCell ref="A8:A14"/>
    <mergeCell ref="A1:A3"/>
    <mergeCell ref="B1:D3"/>
    <mergeCell ref="E1:F1"/>
    <mergeCell ref="E2:F2"/>
    <mergeCell ref="E3:F3"/>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outlinePr summaryBelow="0"/>
    <pageSetUpPr fitToPage="1"/>
  </sheetPr>
  <dimension ref="A1:AC499"/>
  <sheetViews>
    <sheetView showGridLines="0" tabSelected="1" topLeftCell="A11" zoomScale="106" zoomScaleNormal="106" zoomScalePageLayoutView="75" workbookViewId="0">
      <selection activeCell="A40" sqref="A40"/>
    </sheetView>
  </sheetViews>
  <sheetFormatPr baseColWidth="10" defaultColWidth="9.140625" defaultRowHeight="14.25" outlineLevelRow="1"/>
  <cols>
    <col min="1" max="1" width="6.28515625" style="2" bestFit="1" customWidth="1"/>
    <col min="2" max="2" width="15.7109375" style="225" customWidth="1"/>
    <col min="3" max="3" width="12.28515625" style="2" customWidth="1"/>
    <col min="4" max="4" width="23.85546875" style="2" customWidth="1"/>
    <col min="5" max="5" width="11.140625" style="2" customWidth="1"/>
    <col min="6" max="6" width="15.42578125" style="2" customWidth="1"/>
    <col min="7" max="7" width="18.85546875" style="2" customWidth="1"/>
    <col min="8" max="8" width="13.140625" style="2" customWidth="1"/>
    <col min="9" max="9" width="14.85546875" style="2" customWidth="1"/>
    <col min="10" max="10" width="15.28515625" style="2" customWidth="1"/>
    <col min="11" max="11" width="16.5703125" style="2" customWidth="1"/>
    <col min="12" max="12" width="11.7109375" style="2" customWidth="1"/>
    <col min="13" max="13" width="22.5703125" style="2" customWidth="1"/>
    <col min="14" max="14" width="16.42578125" style="2" bestFit="1" customWidth="1"/>
    <col min="15" max="15" width="11.42578125" style="2" customWidth="1"/>
    <col min="16" max="16" width="16.28515625" style="2" customWidth="1"/>
    <col min="17" max="17" width="15.28515625" style="2" customWidth="1"/>
    <col min="18" max="18" width="15.85546875" style="98" customWidth="1"/>
    <col min="19" max="19" width="25.28515625" style="2" customWidth="1"/>
    <col min="20" max="20" width="12.42578125" style="94" customWidth="1"/>
    <col min="21" max="21" width="19" style="2" bestFit="1" customWidth="1"/>
    <col min="22" max="22" width="48.140625" style="2" customWidth="1"/>
    <col min="23" max="16384" width="9.140625" style="4"/>
  </cols>
  <sheetData>
    <row r="1" spans="1:29" s="153" customFormat="1" ht="28.5" hidden="1">
      <c r="A1" s="54"/>
      <c r="B1" s="214" t="s">
        <v>218</v>
      </c>
      <c r="C1" s="54" t="s">
        <v>223</v>
      </c>
      <c r="D1" s="54" t="s">
        <v>219</v>
      </c>
      <c r="E1" s="54" t="s">
        <v>446</v>
      </c>
      <c r="F1" s="54" t="s">
        <v>220</v>
      </c>
      <c r="G1" s="54" t="s">
        <v>221</v>
      </c>
      <c r="H1" s="54" t="s">
        <v>222</v>
      </c>
      <c r="I1" s="54"/>
      <c r="J1" s="54"/>
      <c r="K1" s="54"/>
      <c r="L1" s="54"/>
      <c r="M1" s="54"/>
      <c r="N1" s="54"/>
      <c r="O1" s="54"/>
      <c r="P1" s="54"/>
      <c r="Q1" s="54"/>
      <c r="R1" s="97"/>
      <c r="S1" s="54"/>
      <c r="T1" s="95"/>
      <c r="U1" s="54"/>
      <c r="V1" s="54"/>
    </row>
    <row r="2" spans="1:29" ht="13.5" customHeight="1">
      <c r="A2" s="442"/>
      <c r="B2" s="443"/>
      <c r="C2" s="443"/>
      <c r="D2" s="443"/>
      <c r="E2" s="443"/>
      <c r="F2" s="443"/>
      <c r="G2" s="443"/>
      <c r="H2" s="444"/>
      <c r="I2" s="462" t="s">
        <v>873</v>
      </c>
      <c r="J2" s="463"/>
      <c r="K2" s="463"/>
      <c r="L2" s="463"/>
      <c r="M2" s="463"/>
      <c r="N2" s="463"/>
      <c r="O2" s="463"/>
      <c r="P2" s="463"/>
      <c r="Q2" s="463"/>
      <c r="R2" s="463"/>
      <c r="S2" s="463"/>
      <c r="T2" s="464"/>
      <c r="U2" s="454" t="s">
        <v>225</v>
      </c>
      <c r="V2" s="455"/>
    </row>
    <row r="3" spans="1:29" ht="13.5" customHeight="1">
      <c r="A3" s="445"/>
      <c r="B3" s="446"/>
      <c r="C3" s="446"/>
      <c r="D3" s="446"/>
      <c r="E3" s="446"/>
      <c r="F3" s="446"/>
      <c r="G3" s="446"/>
      <c r="H3" s="447"/>
      <c r="I3" s="465"/>
      <c r="J3" s="466"/>
      <c r="K3" s="466"/>
      <c r="L3" s="466"/>
      <c r="M3" s="466"/>
      <c r="N3" s="466"/>
      <c r="O3" s="466"/>
      <c r="P3" s="466"/>
      <c r="Q3" s="466"/>
      <c r="R3" s="466"/>
      <c r="S3" s="466"/>
      <c r="T3" s="467"/>
      <c r="U3" s="456"/>
      <c r="V3" s="457"/>
    </row>
    <row r="4" spans="1:29" ht="13.5" customHeight="1">
      <c r="A4" s="445"/>
      <c r="B4" s="446"/>
      <c r="C4" s="446"/>
      <c r="D4" s="446"/>
      <c r="E4" s="446"/>
      <c r="F4" s="446"/>
      <c r="G4" s="446"/>
      <c r="H4" s="447"/>
      <c r="I4" s="465"/>
      <c r="J4" s="466"/>
      <c r="K4" s="466"/>
      <c r="L4" s="466"/>
      <c r="M4" s="466"/>
      <c r="N4" s="466"/>
      <c r="O4" s="466"/>
      <c r="P4" s="466"/>
      <c r="Q4" s="466"/>
      <c r="R4" s="466"/>
      <c r="S4" s="466"/>
      <c r="T4" s="467"/>
      <c r="U4" s="454" t="s">
        <v>874</v>
      </c>
      <c r="V4" s="455"/>
    </row>
    <row r="5" spans="1:29" ht="13.5" customHeight="1">
      <c r="A5" s="445"/>
      <c r="B5" s="446"/>
      <c r="C5" s="446"/>
      <c r="D5" s="446"/>
      <c r="E5" s="446"/>
      <c r="F5" s="446"/>
      <c r="G5" s="446"/>
      <c r="H5" s="447"/>
      <c r="I5" s="465"/>
      <c r="J5" s="466"/>
      <c r="K5" s="466"/>
      <c r="L5" s="466"/>
      <c r="M5" s="466"/>
      <c r="N5" s="466"/>
      <c r="O5" s="466"/>
      <c r="P5" s="466"/>
      <c r="Q5" s="466"/>
      <c r="R5" s="466"/>
      <c r="S5" s="466"/>
      <c r="T5" s="467"/>
      <c r="U5" s="456"/>
      <c r="V5" s="457"/>
    </row>
    <row r="6" spans="1:29" ht="13.5" customHeight="1">
      <c r="A6" s="445"/>
      <c r="B6" s="446"/>
      <c r="C6" s="446"/>
      <c r="D6" s="446"/>
      <c r="E6" s="446"/>
      <c r="F6" s="446"/>
      <c r="G6" s="446"/>
      <c r="H6" s="447"/>
      <c r="I6" s="465"/>
      <c r="J6" s="466"/>
      <c r="K6" s="466"/>
      <c r="L6" s="466"/>
      <c r="M6" s="466"/>
      <c r="N6" s="466"/>
      <c r="O6" s="466"/>
      <c r="P6" s="466"/>
      <c r="Q6" s="466"/>
      <c r="R6" s="466"/>
      <c r="S6" s="466"/>
      <c r="T6" s="467"/>
      <c r="U6" s="458" t="s">
        <v>875</v>
      </c>
      <c r="V6" s="459"/>
    </row>
    <row r="7" spans="1:29" ht="14.25" customHeight="1">
      <c r="A7" s="448"/>
      <c r="B7" s="449"/>
      <c r="C7" s="449"/>
      <c r="D7" s="449"/>
      <c r="E7" s="449"/>
      <c r="F7" s="449"/>
      <c r="G7" s="449"/>
      <c r="H7" s="450"/>
      <c r="I7" s="468"/>
      <c r="J7" s="469"/>
      <c r="K7" s="469"/>
      <c r="L7" s="469"/>
      <c r="M7" s="469"/>
      <c r="N7" s="469"/>
      <c r="O7" s="469"/>
      <c r="P7" s="469"/>
      <c r="Q7" s="469"/>
      <c r="R7" s="469"/>
      <c r="S7" s="469"/>
      <c r="T7" s="470"/>
      <c r="U7" s="460"/>
      <c r="V7" s="461"/>
    </row>
    <row r="8" spans="1:29" ht="11.25" customHeight="1">
      <c r="A8" s="451"/>
      <c r="B8" s="452"/>
      <c r="C8" s="452"/>
      <c r="D8" s="452"/>
      <c r="E8" s="452"/>
      <c r="F8" s="452"/>
      <c r="G8" s="452"/>
      <c r="H8" s="452"/>
      <c r="I8" s="452"/>
      <c r="J8" s="452"/>
      <c r="K8" s="452"/>
      <c r="L8" s="452"/>
      <c r="M8" s="452"/>
      <c r="N8" s="452"/>
      <c r="O8" s="452"/>
      <c r="P8" s="452"/>
      <c r="Q8" s="452"/>
      <c r="R8" s="452"/>
      <c r="S8" s="452"/>
      <c r="T8" s="452"/>
      <c r="U8" s="452"/>
      <c r="V8" s="453"/>
      <c r="W8" s="224"/>
      <c r="X8" s="224"/>
      <c r="Y8" s="224"/>
      <c r="Z8" s="224"/>
      <c r="AA8" s="224"/>
      <c r="AB8" s="224"/>
      <c r="AC8" s="224"/>
    </row>
    <row r="9" spans="1:29" s="154" customFormat="1" ht="15">
      <c r="A9" s="423" t="s">
        <v>201</v>
      </c>
      <c r="B9" s="424"/>
      <c r="C9" s="424"/>
      <c r="D9" s="424"/>
      <c r="E9" s="424"/>
      <c r="F9" s="424"/>
      <c r="G9" s="425"/>
      <c r="H9" s="429" t="s">
        <v>181</v>
      </c>
      <c r="I9" s="430"/>
      <c r="J9" s="431"/>
      <c r="K9" s="432" t="s">
        <v>182</v>
      </c>
      <c r="L9" s="433"/>
      <c r="M9" s="433"/>
      <c r="N9" s="434"/>
      <c r="O9" s="429" t="s">
        <v>183</v>
      </c>
      <c r="P9" s="430"/>
      <c r="Q9" s="430"/>
      <c r="R9" s="430"/>
      <c r="S9" s="430"/>
      <c r="T9" s="430"/>
      <c r="U9" s="430"/>
      <c r="V9" s="431"/>
      <c r="W9" s="224"/>
      <c r="X9" s="224"/>
      <c r="Y9" s="224"/>
      <c r="Z9" s="224"/>
      <c r="AA9" s="224"/>
      <c r="AB9" s="224"/>
      <c r="AC9" s="224"/>
    </row>
    <row r="10" spans="1:29" s="155" customFormat="1" ht="41.25" customHeight="1">
      <c r="A10" s="215" t="s">
        <v>0</v>
      </c>
      <c r="B10" s="215" t="s">
        <v>10</v>
      </c>
      <c r="C10" s="215" t="s">
        <v>200</v>
      </c>
      <c r="D10" s="215" t="s">
        <v>9</v>
      </c>
      <c r="E10" s="215" t="s">
        <v>428</v>
      </c>
      <c r="F10" s="226" t="s">
        <v>202</v>
      </c>
      <c r="G10" s="226" t="s">
        <v>203</v>
      </c>
      <c r="H10" s="215" t="s">
        <v>11</v>
      </c>
      <c r="I10" s="215" t="s">
        <v>12</v>
      </c>
      <c r="J10" s="215" t="s">
        <v>13</v>
      </c>
      <c r="K10" s="215" t="s">
        <v>128</v>
      </c>
      <c r="L10" s="215" t="s">
        <v>142</v>
      </c>
      <c r="M10" s="215" t="s">
        <v>129</v>
      </c>
      <c r="N10" s="215" t="s">
        <v>14</v>
      </c>
      <c r="O10" s="215" t="s">
        <v>184</v>
      </c>
      <c r="P10" s="215" t="s">
        <v>15</v>
      </c>
      <c r="Q10" s="215" t="s">
        <v>130</v>
      </c>
      <c r="R10" s="215" t="s">
        <v>185</v>
      </c>
      <c r="S10" s="215" t="s">
        <v>442</v>
      </c>
      <c r="T10" s="215" t="s">
        <v>443</v>
      </c>
      <c r="U10" s="215" t="s">
        <v>131</v>
      </c>
      <c r="V10" s="227" t="s">
        <v>1</v>
      </c>
      <c r="W10" s="228"/>
      <c r="X10" s="228"/>
      <c r="Y10" s="228"/>
      <c r="Z10" s="228"/>
      <c r="AA10" s="228"/>
      <c r="AB10" s="228"/>
      <c r="AC10" s="228"/>
    </row>
    <row r="11" spans="1:29" s="156" customFormat="1" ht="27.75" customHeight="1">
      <c r="A11" s="426" t="s">
        <v>444</v>
      </c>
      <c r="B11" s="426"/>
      <c r="C11" s="426"/>
      <c r="D11" s="426"/>
      <c r="E11" s="426"/>
      <c r="F11" s="426"/>
      <c r="G11" s="426"/>
      <c r="H11" s="427" t="s">
        <v>683</v>
      </c>
      <c r="I11" s="427"/>
      <c r="J11" s="427"/>
      <c r="K11" s="427"/>
      <c r="L11" s="427"/>
      <c r="M11" s="427"/>
      <c r="N11" s="427"/>
      <c r="O11" s="427"/>
      <c r="P11" s="427"/>
      <c r="Q11" s="427"/>
      <c r="R11" s="427"/>
      <c r="S11" s="427"/>
      <c r="T11" s="427"/>
      <c r="U11" s="427"/>
      <c r="V11" s="427"/>
      <c r="W11" s="228"/>
      <c r="X11" s="228"/>
      <c r="Y11" s="228"/>
      <c r="Z11" s="228"/>
      <c r="AA11" s="228"/>
      <c r="AB11" s="228"/>
      <c r="AC11" s="228"/>
    </row>
    <row r="12" spans="1:29" s="157" customFormat="1" ht="196.5" customHeight="1" outlineLevel="1">
      <c r="A12" s="216">
        <v>1</v>
      </c>
      <c r="B12" s="216" t="s">
        <v>244</v>
      </c>
      <c r="C12" s="216" t="s">
        <v>218</v>
      </c>
      <c r="D12" s="216" t="s">
        <v>244</v>
      </c>
      <c r="E12" s="216" t="s">
        <v>424</v>
      </c>
      <c r="F12" s="229" t="s">
        <v>435</v>
      </c>
      <c r="G12" s="229" t="s">
        <v>765</v>
      </c>
      <c r="H12" s="230" t="s">
        <v>136</v>
      </c>
      <c r="I12" s="231" t="s">
        <v>141</v>
      </c>
      <c r="J12" s="232" t="str">
        <f t="array" ref="J12">INDEX(evaluación,MATCH(H12&amp;I12,impacto.&amp;probabilidad.,0))</f>
        <v>12 = Zona de riesgo extrema. Evitar el riesgo. Reducir el riesgo, Compartir o transferir.</v>
      </c>
      <c r="K12" s="232" t="s">
        <v>171</v>
      </c>
      <c r="L12" s="233" t="s">
        <v>20</v>
      </c>
      <c r="M12" s="233" t="s">
        <v>766</v>
      </c>
      <c r="N12" s="232" t="s">
        <v>162</v>
      </c>
      <c r="O12" s="234" t="s">
        <v>306</v>
      </c>
      <c r="P12" s="234" t="s">
        <v>767</v>
      </c>
      <c r="Q12" s="235" t="s">
        <v>310</v>
      </c>
      <c r="R12" s="236" t="s">
        <v>441</v>
      </c>
      <c r="S12" s="233" t="s">
        <v>636</v>
      </c>
      <c r="T12" s="237">
        <v>1</v>
      </c>
      <c r="U12" s="238" t="s">
        <v>410</v>
      </c>
      <c r="V12" s="323" t="s">
        <v>998</v>
      </c>
      <c r="W12" s="239"/>
      <c r="X12" s="239"/>
      <c r="Y12" s="239"/>
      <c r="Z12" s="239"/>
      <c r="AA12" s="239"/>
      <c r="AB12" s="239"/>
      <c r="AC12" s="239"/>
    </row>
    <row r="13" spans="1:29" s="157" customFormat="1" ht="172.5" customHeight="1" outlineLevel="1">
      <c r="A13" s="216">
        <v>2</v>
      </c>
      <c r="B13" s="216" t="s">
        <v>245</v>
      </c>
      <c r="C13" s="216" t="s">
        <v>220</v>
      </c>
      <c r="D13" s="216" t="s">
        <v>651</v>
      </c>
      <c r="E13" s="216" t="s">
        <v>425</v>
      </c>
      <c r="F13" s="229" t="s">
        <v>637</v>
      </c>
      <c r="G13" s="240" t="s">
        <v>303</v>
      </c>
      <c r="H13" s="216" t="s">
        <v>132</v>
      </c>
      <c r="I13" s="241" t="s">
        <v>141</v>
      </c>
      <c r="J13" s="229" t="str">
        <f t="array" ref="J13">INDEX(evaluación,MATCH(H13&amp;I13,impacto.&amp;probabilidad.,0))</f>
        <v>9 = Zona de riesgo alta. Reducir el riesgo. Evitar el riesgo compartir o transferir.</v>
      </c>
      <c r="K13" s="229" t="s">
        <v>171</v>
      </c>
      <c r="L13" s="242" t="s">
        <v>20</v>
      </c>
      <c r="M13" s="242" t="s">
        <v>305</v>
      </c>
      <c r="N13" s="229" t="s">
        <v>158</v>
      </c>
      <c r="O13" s="243" t="s">
        <v>306</v>
      </c>
      <c r="P13" s="243" t="s">
        <v>307</v>
      </c>
      <c r="Q13" s="244" t="s">
        <v>656</v>
      </c>
      <c r="R13" s="245" t="s">
        <v>441</v>
      </c>
      <c r="S13" s="242" t="s">
        <v>638</v>
      </c>
      <c r="T13" s="246">
        <v>1</v>
      </c>
      <c r="U13" s="247" t="s">
        <v>474</v>
      </c>
      <c r="V13" s="322" t="s">
        <v>976</v>
      </c>
      <c r="W13" s="239"/>
      <c r="X13" s="239"/>
      <c r="Y13" s="239"/>
      <c r="Z13" s="239"/>
      <c r="AA13" s="239"/>
      <c r="AB13" s="239"/>
      <c r="AC13" s="239"/>
    </row>
    <row r="14" spans="1:29" s="157" customFormat="1" ht="154.5" customHeight="1" outlineLevel="1">
      <c r="A14" s="216">
        <v>3</v>
      </c>
      <c r="B14" s="216" t="s">
        <v>246</v>
      </c>
      <c r="C14" s="216" t="s">
        <v>446</v>
      </c>
      <c r="D14" s="216" t="s">
        <v>650</v>
      </c>
      <c r="E14" s="216" t="s">
        <v>425</v>
      </c>
      <c r="F14" s="229" t="s">
        <v>302</v>
      </c>
      <c r="G14" s="240" t="s">
        <v>639</v>
      </c>
      <c r="H14" s="216" t="s">
        <v>132</v>
      </c>
      <c r="I14" s="241" t="s">
        <v>140</v>
      </c>
      <c r="J14" s="229" t="str">
        <f t="array" ref="J14">INDEX(evaluación,MATCH(H14&amp;I14,impacto.&amp;probabilidad.,0))</f>
        <v>12 = Zona de riesgo alta. Reducir el riesgo. Evitar el riesgo compartir o transferir.</v>
      </c>
      <c r="K14" s="229" t="s">
        <v>171</v>
      </c>
      <c r="L14" s="242" t="s">
        <v>20</v>
      </c>
      <c r="M14" s="242" t="s">
        <v>308</v>
      </c>
      <c r="N14" s="229" t="s">
        <v>155</v>
      </c>
      <c r="O14" s="243" t="s">
        <v>4</v>
      </c>
      <c r="P14" s="243" t="s">
        <v>309</v>
      </c>
      <c r="Q14" s="244" t="s">
        <v>311</v>
      </c>
      <c r="R14" s="245" t="s">
        <v>643</v>
      </c>
      <c r="S14" s="242" t="s">
        <v>769</v>
      </c>
      <c r="T14" s="246">
        <v>1</v>
      </c>
      <c r="U14" s="247" t="s">
        <v>469</v>
      </c>
      <c r="V14" s="139"/>
      <c r="W14" s="239"/>
      <c r="X14" s="239"/>
      <c r="Y14" s="239"/>
      <c r="Z14" s="239"/>
      <c r="AA14" s="239"/>
      <c r="AB14" s="239"/>
      <c r="AC14" s="239"/>
    </row>
    <row r="15" spans="1:29" s="157" customFormat="1" ht="154.5" customHeight="1" outlineLevel="1">
      <c r="A15" s="216">
        <v>4</v>
      </c>
      <c r="B15" s="216" t="s">
        <v>657</v>
      </c>
      <c r="C15" s="216" t="s">
        <v>222</v>
      </c>
      <c r="D15" s="216" t="s">
        <v>770</v>
      </c>
      <c r="E15" s="216" t="s">
        <v>426</v>
      </c>
      <c r="F15" s="229" t="s">
        <v>674</v>
      </c>
      <c r="G15" s="240" t="s">
        <v>659</v>
      </c>
      <c r="H15" s="216" t="s">
        <v>137</v>
      </c>
      <c r="I15" s="241" t="s">
        <v>143</v>
      </c>
      <c r="J15" s="229" t="s">
        <v>660</v>
      </c>
      <c r="K15" s="229" t="s">
        <v>171</v>
      </c>
      <c r="L15" s="242" t="s">
        <v>20</v>
      </c>
      <c r="M15" s="242" t="s">
        <v>667</v>
      </c>
      <c r="N15" s="229" t="s">
        <v>662</v>
      </c>
      <c r="O15" s="243" t="s">
        <v>4</v>
      </c>
      <c r="P15" s="243" t="s">
        <v>768</v>
      </c>
      <c r="Q15" s="244" t="s">
        <v>664</v>
      </c>
      <c r="R15" s="245" t="s">
        <v>665</v>
      </c>
      <c r="S15" s="242" t="s">
        <v>666</v>
      </c>
      <c r="T15" s="246">
        <v>0</v>
      </c>
      <c r="U15" s="247" t="s">
        <v>871</v>
      </c>
      <c r="V15" s="304" t="s">
        <v>928</v>
      </c>
      <c r="W15" s="239"/>
      <c r="X15" s="239"/>
      <c r="Y15" s="239"/>
      <c r="Z15" s="239"/>
      <c r="AA15" s="239"/>
      <c r="AB15" s="239"/>
      <c r="AC15" s="239"/>
    </row>
    <row r="16" spans="1:29" s="157" customFormat="1" ht="239.25" customHeight="1" outlineLevel="1">
      <c r="A16" s="216">
        <v>5</v>
      </c>
      <c r="B16" s="216" t="s">
        <v>668</v>
      </c>
      <c r="C16" s="216" t="s">
        <v>222</v>
      </c>
      <c r="D16" s="216" t="s">
        <v>770</v>
      </c>
      <c r="E16" s="216" t="s">
        <v>426</v>
      </c>
      <c r="F16" s="229" t="s">
        <v>674</v>
      </c>
      <c r="G16" s="240" t="s">
        <v>669</v>
      </c>
      <c r="H16" s="216" t="s">
        <v>137</v>
      </c>
      <c r="I16" s="241" t="s">
        <v>143</v>
      </c>
      <c r="J16" s="229" t="s">
        <v>660</v>
      </c>
      <c r="K16" s="229" t="s">
        <v>870</v>
      </c>
      <c r="L16" s="242" t="s">
        <v>20</v>
      </c>
      <c r="M16" s="242" t="s">
        <v>667</v>
      </c>
      <c r="N16" s="229" t="s">
        <v>662</v>
      </c>
      <c r="O16" s="243" t="s">
        <v>4</v>
      </c>
      <c r="P16" s="243" t="s">
        <v>663</v>
      </c>
      <c r="Q16" s="244" t="s">
        <v>664</v>
      </c>
      <c r="R16" s="245" t="s">
        <v>665</v>
      </c>
      <c r="S16" s="242" t="s">
        <v>666</v>
      </c>
      <c r="T16" s="246">
        <v>0</v>
      </c>
      <c r="U16" s="247" t="s">
        <v>524</v>
      </c>
      <c r="V16" s="304" t="s">
        <v>928</v>
      </c>
      <c r="W16" s="239"/>
      <c r="X16" s="239"/>
      <c r="Y16" s="239"/>
      <c r="Z16" s="239"/>
      <c r="AA16" s="239"/>
      <c r="AB16" s="239"/>
      <c r="AC16" s="239"/>
    </row>
    <row r="17" spans="1:29" s="157" customFormat="1" ht="237.75" customHeight="1" outlineLevel="1">
      <c r="A17" s="216">
        <v>6</v>
      </c>
      <c r="B17" s="216" t="s">
        <v>670</v>
      </c>
      <c r="C17" s="216" t="s">
        <v>222</v>
      </c>
      <c r="D17" s="216" t="s">
        <v>770</v>
      </c>
      <c r="E17" s="216" t="s">
        <v>426</v>
      </c>
      <c r="F17" s="229" t="s">
        <v>674</v>
      </c>
      <c r="G17" s="240" t="s">
        <v>659</v>
      </c>
      <c r="H17" s="216" t="s">
        <v>137</v>
      </c>
      <c r="I17" s="241" t="s">
        <v>143</v>
      </c>
      <c r="J17" s="229" t="s">
        <v>660</v>
      </c>
      <c r="K17" s="229" t="s">
        <v>171</v>
      </c>
      <c r="L17" s="242" t="s">
        <v>20</v>
      </c>
      <c r="M17" s="242" t="s">
        <v>667</v>
      </c>
      <c r="N17" s="229" t="s">
        <v>662</v>
      </c>
      <c r="O17" s="243" t="s">
        <v>4</v>
      </c>
      <c r="P17" s="243" t="s">
        <v>663</v>
      </c>
      <c r="Q17" s="244" t="s">
        <v>664</v>
      </c>
      <c r="R17" s="245" t="s">
        <v>665</v>
      </c>
      <c r="S17" s="242" t="s">
        <v>666</v>
      </c>
      <c r="T17" s="246">
        <v>0</v>
      </c>
      <c r="U17" s="247" t="s">
        <v>524</v>
      </c>
      <c r="V17" s="304" t="s">
        <v>926</v>
      </c>
      <c r="W17" s="239"/>
      <c r="X17" s="239"/>
      <c r="Y17" s="239"/>
      <c r="Z17" s="239"/>
      <c r="AA17" s="239"/>
      <c r="AB17" s="239"/>
      <c r="AC17" s="239"/>
    </row>
    <row r="18" spans="1:29" s="158" customFormat="1" ht="16.5" customHeight="1" collapsed="1">
      <c r="A18" s="426" t="s">
        <v>204</v>
      </c>
      <c r="B18" s="426"/>
      <c r="C18" s="426"/>
      <c r="D18" s="426"/>
      <c r="E18" s="426"/>
      <c r="F18" s="426"/>
      <c r="G18" s="428"/>
      <c r="H18" s="427" t="s">
        <v>247</v>
      </c>
      <c r="I18" s="427"/>
      <c r="J18" s="427"/>
      <c r="K18" s="427"/>
      <c r="L18" s="427"/>
      <c r="M18" s="427"/>
      <c r="N18" s="427"/>
      <c r="O18" s="427"/>
      <c r="P18" s="427"/>
      <c r="Q18" s="427"/>
      <c r="R18" s="427"/>
      <c r="S18" s="427"/>
      <c r="T18" s="427"/>
      <c r="U18" s="427"/>
      <c r="V18" s="427"/>
      <c r="W18" s="239"/>
      <c r="X18" s="239"/>
      <c r="Y18" s="239"/>
      <c r="Z18" s="239"/>
      <c r="AA18" s="239"/>
      <c r="AB18" s="239"/>
      <c r="AC18" s="239"/>
    </row>
    <row r="19" spans="1:29" s="157" customFormat="1" ht="409.5" hidden="1" customHeight="1" outlineLevel="1">
      <c r="A19" s="216">
        <v>7</v>
      </c>
      <c r="B19" s="216" t="s">
        <v>447</v>
      </c>
      <c r="C19" s="216" t="s">
        <v>446</v>
      </c>
      <c r="D19" s="216" t="s">
        <v>248</v>
      </c>
      <c r="E19" s="216" t="s">
        <v>424</v>
      </c>
      <c r="F19" s="243" t="s">
        <v>654</v>
      </c>
      <c r="G19" s="240" t="s">
        <v>312</v>
      </c>
      <c r="H19" s="216" t="s">
        <v>136</v>
      </c>
      <c r="I19" s="241" t="s">
        <v>141</v>
      </c>
      <c r="J19" s="229" t="str">
        <f t="array" ref="J19">INDEX(evaluacion,MATCH(H19&amp;I19,impacto&amp;probabilidad,0))</f>
        <v>12 = Zona de riesgo extrema. Evitar el riesgo. Reducir el riesgo, Compartir o transferir.</v>
      </c>
      <c r="K19" s="229" t="s">
        <v>171</v>
      </c>
      <c r="L19" s="242" t="s">
        <v>20</v>
      </c>
      <c r="M19" s="242" t="s">
        <v>671</v>
      </c>
      <c r="N19" s="229" t="str">
        <f t="array" aca="1" ref="N19" ca="1">OFFSET(valoracion,MATCH(J19&amp;K19&amp;L19,evaluacion2&amp;controles&amp;tipo,0),0)</f>
        <v>4 = Zona de riesgo alta. Reducir el riesgo. Evitar el riesgo compartir o transferir.</v>
      </c>
      <c r="O19" s="249" t="s">
        <v>306</v>
      </c>
      <c r="P19" s="243" t="s">
        <v>315</v>
      </c>
      <c r="Q19" s="244" t="s">
        <v>655</v>
      </c>
      <c r="R19" s="245" t="s">
        <v>318</v>
      </c>
      <c r="S19" s="250" t="s">
        <v>552</v>
      </c>
      <c r="T19" s="246">
        <v>1</v>
      </c>
      <c r="U19" s="247" t="s">
        <v>319</v>
      </c>
      <c r="V19" s="315" t="s">
        <v>977</v>
      </c>
      <c r="W19" s="239"/>
      <c r="X19" s="239"/>
      <c r="Y19" s="239"/>
      <c r="Z19" s="239"/>
      <c r="AA19" s="239"/>
      <c r="AB19" s="239"/>
      <c r="AC19" s="239"/>
    </row>
    <row r="20" spans="1:29" s="157" customFormat="1" ht="376.5" hidden="1" customHeight="1" outlineLevel="1">
      <c r="A20" s="216">
        <v>8</v>
      </c>
      <c r="B20" s="216" t="s">
        <v>422</v>
      </c>
      <c r="C20" s="216" t="s">
        <v>220</v>
      </c>
      <c r="D20" s="216" t="s">
        <v>553</v>
      </c>
      <c r="E20" s="216" t="s">
        <v>424</v>
      </c>
      <c r="F20" s="251" t="s">
        <v>545</v>
      </c>
      <c r="G20" s="240" t="s">
        <v>312</v>
      </c>
      <c r="H20" s="216" t="s">
        <v>136</v>
      </c>
      <c r="I20" s="241" t="s">
        <v>141</v>
      </c>
      <c r="J20" s="229" t="str">
        <f t="array" ref="J20">INDEX(evaluacion,MATCH(H20&amp;I20,impacto&amp;probabilidad,0))</f>
        <v>12 = Zona de riesgo extrema. Evitar el riesgo. Reducir el riesgo, Compartir o transferir.</v>
      </c>
      <c r="K20" s="229" t="s">
        <v>171</v>
      </c>
      <c r="L20" s="242" t="s">
        <v>20</v>
      </c>
      <c r="M20" s="242" t="s">
        <v>314</v>
      </c>
      <c r="N20" s="229" t="str">
        <f t="array" aca="1" ref="N20" ca="1">OFFSET(valoracion,MATCH(J20&amp;K20&amp;L20,evaluacion2&amp;controles&amp;tipo,0),0)</f>
        <v>4 = Zona de riesgo alta. Reducir el riesgo. Evitar el riesgo compartir o transferir.</v>
      </c>
      <c r="O20" s="249" t="s">
        <v>306</v>
      </c>
      <c r="P20" s="243" t="s">
        <v>316</v>
      </c>
      <c r="Q20" s="244" t="s">
        <v>448</v>
      </c>
      <c r="R20" s="245" t="s">
        <v>318</v>
      </c>
      <c r="S20" s="250" t="s">
        <v>556</v>
      </c>
      <c r="T20" s="246">
        <v>1</v>
      </c>
      <c r="U20" s="247" t="s">
        <v>319</v>
      </c>
      <c r="V20" s="244" t="s">
        <v>921</v>
      </c>
      <c r="W20" s="239"/>
      <c r="X20" s="239"/>
      <c r="Y20" s="239"/>
      <c r="Z20" s="239"/>
      <c r="AA20" s="239"/>
      <c r="AB20" s="239"/>
      <c r="AC20" s="239"/>
    </row>
    <row r="21" spans="1:29" s="157" customFormat="1" ht="171.75" hidden="1" customHeight="1" outlineLevel="1">
      <c r="A21" s="216">
        <v>9</v>
      </c>
      <c r="B21" s="216" t="s">
        <v>409</v>
      </c>
      <c r="C21" s="216" t="s">
        <v>219</v>
      </c>
      <c r="D21" s="219" t="s">
        <v>764</v>
      </c>
      <c r="E21" s="216" t="s">
        <v>426</v>
      </c>
      <c r="F21" s="251" t="s">
        <v>557</v>
      </c>
      <c r="G21" s="240" t="s">
        <v>313</v>
      </c>
      <c r="H21" s="216" t="s">
        <v>136</v>
      </c>
      <c r="I21" s="241" t="s">
        <v>141</v>
      </c>
      <c r="J21" s="229" t="str">
        <f t="array" ref="J21">INDEX(evaluacion,MATCH(H21&amp;I21,impacto&amp;probabilidad,0))</f>
        <v>12 = Zona de riesgo extrema. Evitar el riesgo. Reducir el riesgo, Compartir o transferir.</v>
      </c>
      <c r="K21" s="229" t="s">
        <v>171</v>
      </c>
      <c r="L21" s="242" t="s">
        <v>20</v>
      </c>
      <c r="M21" s="242" t="s">
        <v>558</v>
      </c>
      <c r="N21" s="229" t="str">
        <f t="array" aca="1" ref="N21" ca="1">OFFSET(valoracion,MATCH(J21&amp;K21&amp;L21,evaluacion2&amp;controles&amp;tipo,0),0)</f>
        <v>4 = Zona de riesgo alta. Reducir el riesgo. Evitar el riesgo compartir o transferir.</v>
      </c>
      <c r="O21" s="249" t="s">
        <v>306</v>
      </c>
      <c r="P21" s="243" t="s">
        <v>317</v>
      </c>
      <c r="Q21" s="244" t="s">
        <v>411</v>
      </c>
      <c r="R21" s="245" t="s">
        <v>318</v>
      </c>
      <c r="S21" s="252" t="s">
        <v>560</v>
      </c>
      <c r="T21" s="246">
        <v>0.95</v>
      </c>
      <c r="U21" s="247" t="s">
        <v>319</v>
      </c>
      <c r="V21" s="303" t="s">
        <v>922</v>
      </c>
      <c r="W21" s="239"/>
      <c r="X21" s="239"/>
      <c r="Y21" s="239"/>
      <c r="Z21" s="239"/>
      <c r="AA21" s="239"/>
      <c r="AB21" s="239"/>
      <c r="AC21" s="239"/>
    </row>
    <row r="22" spans="1:29" s="157" customFormat="1" ht="221.25" hidden="1" customHeight="1" outlineLevel="1">
      <c r="A22" s="216">
        <v>10</v>
      </c>
      <c r="B22" s="216" t="s">
        <v>672</v>
      </c>
      <c r="C22" s="216" t="s">
        <v>222</v>
      </c>
      <c r="D22" s="219" t="s">
        <v>764</v>
      </c>
      <c r="E22" s="216" t="s">
        <v>426</v>
      </c>
      <c r="F22" s="251" t="s">
        <v>676</v>
      </c>
      <c r="G22" s="240" t="s">
        <v>673</v>
      </c>
      <c r="H22" s="216" t="s">
        <v>136</v>
      </c>
      <c r="I22" s="245" t="s">
        <v>143</v>
      </c>
      <c r="J22" s="253" t="s">
        <v>675</v>
      </c>
      <c r="K22" s="253" t="s">
        <v>171</v>
      </c>
      <c r="L22" s="245" t="s">
        <v>20</v>
      </c>
      <c r="M22" s="245" t="s">
        <v>667</v>
      </c>
      <c r="N22" s="253" t="s">
        <v>675</v>
      </c>
      <c r="O22" s="249" t="s">
        <v>306</v>
      </c>
      <c r="P22" s="243" t="s">
        <v>680</v>
      </c>
      <c r="Q22" s="244" t="s">
        <v>781</v>
      </c>
      <c r="R22" s="245" t="s">
        <v>318</v>
      </c>
      <c r="S22" s="252" t="s">
        <v>681</v>
      </c>
      <c r="T22" s="246">
        <v>0</v>
      </c>
      <c r="U22" s="247" t="s">
        <v>524</v>
      </c>
      <c r="V22" s="304" t="s">
        <v>929</v>
      </c>
      <c r="W22" s="239"/>
      <c r="X22" s="239"/>
      <c r="Y22" s="239"/>
      <c r="Z22" s="239"/>
      <c r="AA22" s="239"/>
      <c r="AB22" s="239"/>
      <c r="AC22" s="239"/>
    </row>
    <row r="23" spans="1:29" s="157" customFormat="1" ht="408.75" hidden="1" customHeight="1" outlineLevel="1">
      <c r="A23" s="216">
        <v>11</v>
      </c>
      <c r="B23" s="216" t="s">
        <v>677</v>
      </c>
      <c r="C23" s="216" t="s">
        <v>222</v>
      </c>
      <c r="D23" s="219" t="s">
        <v>764</v>
      </c>
      <c r="E23" s="216" t="s">
        <v>426</v>
      </c>
      <c r="F23" s="243" t="s">
        <v>676</v>
      </c>
      <c r="G23" s="254" t="s">
        <v>673</v>
      </c>
      <c r="H23" s="216" t="s">
        <v>136</v>
      </c>
      <c r="I23" s="241" t="s">
        <v>143</v>
      </c>
      <c r="J23" s="255" t="s">
        <v>675</v>
      </c>
      <c r="K23" s="229" t="s">
        <v>171</v>
      </c>
      <c r="L23" s="245" t="s">
        <v>20</v>
      </c>
      <c r="M23" s="245" t="s">
        <v>667</v>
      </c>
      <c r="N23" s="253" t="s">
        <v>675</v>
      </c>
      <c r="O23" s="249" t="s">
        <v>306</v>
      </c>
      <c r="P23" s="243" t="s">
        <v>680</v>
      </c>
      <c r="Q23" s="244" t="s">
        <v>682</v>
      </c>
      <c r="R23" s="245" t="s">
        <v>318</v>
      </c>
      <c r="S23" s="252" t="s">
        <v>681</v>
      </c>
      <c r="T23" s="246">
        <v>0</v>
      </c>
      <c r="U23" s="247" t="s">
        <v>524</v>
      </c>
      <c r="V23" s="304" t="s">
        <v>929</v>
      </c>
      <c r="W23" s="239"/>
      <c r="X23" s="239"/>
      <c r="Y23" s="239"/>
      <c r="Z23" s="239"/>
      <c r="AA23" s="239"/>
      <c r="AB23" s="239"/>
      <c r="AC23" s="239"/>
    </row>
    <row r="24" spans="1:29" s="157" customFormat="1" ht="208.5" hidden="1" customHeight="1" outlineLevel="1">
      <c r="A24" s="216">
        <v>12</v>
      </c>
      <c r="B24" s="216" t="s">
        <v>678</v>
      </c>
      <c r="C24" s="216" t="s">
        <v>222</v>
      </c>
      <c r="D24" s="137" t="s">
        <v>658</v>
      </c>
      <c r="E24" s="216" t="s">
        <v>426</v>
      </c>
      <c r="F24" s="243" t="s">
        <v>676</v>
      </c>
      <c r="G24" s="256" t="s">
        <v>679</v>
      </c>
      <c r="H24" s="216" t="s">
        <v>136</v>
      </c>
      <c r="I24" s="241" t="s">
        <v>143</v>
      </c>
      <c r="J24" s="255" t="s">
        <v>675</v>
      </c>
      <c r="K24" s="229" t="s">
        <v>171</v>
      </c>
      <c r="L24" s="245" t="s">
        <v>20</v>
      </c>
      <c r="M24" s="245" t="s">
        <v>667</v>
      </c>
      <c r="N24" s="253" t="s">
        <v>675</v>
      </c>
      <c r="O24" s="249" t="s">
        <v>306</v>
      </c>
      <c r="P24" s="243" t="s">
        <v>680</v>
      </c>
      <c r="Q24" s="244" t="s">
        <v>682</v>
      </c>
      <c r="R24" s="245" t="s">
        <v>318</v>
      </c>
      <c r="S24" s="252" t="s">
        <v>681</v>
      </c>
      <c r="T24" s="246">
        <v>0</v>
      </c>
      <c r="U24" s="247" t="s">
        <v>524</v>
      </c>
      <c r="V24" s="304" t="s">
        <v>929</v>
      </c>
      <c r="W24" s="239"/>
      <c r="X24" s="239"/>
      <c r="Y24" s="239"/>
      <c r="Z24" s="239"/>
      <c r="AA24" s="239"/>
      <c r="AB24" s="239"/>
      <c r="AC24" s="239"/>
    </row>
    <row r="25" spans="1:29" s="158" customFormat="1" ht="27.75" customHeight="1" collapsed="1">
      <c r="A25" s="426" t="s">
        <v>205</v>
      </c>
      <c r="B25" s="426"/>
      <c r="C25" s="426"/>
      <c r="D25" s="426"/>
      <c r="E25" s="426"/>
      <c r="F25" s="426"/>
      <c r="G25" s="428"/>
      <c r="H25" s="427" t="s">
        <v>249</v>
      </c>
      <c r="I25" s="427"/>
      <c r="J25" s="427"/>
      <c r="K25" s="427"/>
      <c r="L25" s="427"/>
      <c r="M25" s="427"/>
      <c r="N25" s="427"/>
      <c r="O25" s="427"/>
      <c r="P25" s="427"/>
      <c r="Q25" s="427"/>
      <c r="R25" s="427"/>
      <c r="S25" s="427"/>
      <c r="T25" s="427"/>
      <c r="U25" s="427"/>
      <c r="V25" s="427"/>
      <c r="W25" s="239"/>
      <c r="X25" s="239"/>
      <c r="Y25" s="239"/>
      <c r="Z25" s="239"/>
      <c r="AA25" s="239"/>
      <c r="AB25" s="239"/>
      <c r="AC25" s="239"/>
    </row>
    <row r="26" spans="1:29" s="157" customFormat="1" ht="215.25" hidden="1" customHeight="1" outlineLevel="1">
      <c r="A26" s="216">
        <v>13</v>
      </c>
      <c r="B26" s="216" t="s">
        <v>250</v>
      </c>
      <c r="C26" s="216" t="s">
        <v>220</v>
      </c>
      <c r="D26" s="216" t="s">
        <v>254</v>
      </c>
      <c r="E26" s="216" t="s">
        <v>425</v>
      </c>
      <c r="F26" s="229" t="s">
        <v>321</v>
      </c>
      <c r="G26" s="240" t="s">
        <v>324</v>
      </c>
      <c r="H26" s="216" t="s">
        <v>132</v>
      </c>
      <c r="I26" s="241" t="s">
        <v>133</v>
      </c>
      <c r="J26" s="229" t="str">
        <f t="array" ref="J26">INDEX(evaluacion,MATCH(H26&amp;I26,impacto&amp;probabilidad,0))</f>
        <v>6 = Zona de riesgo moderada. Asumir el riesgo. Reducir el Riesgo.</v>
      </c>
      <c r="K26" s="229" t="s">
        <v>171</v>
      </c>
      <c r="L26" s="242" t="s">
        <v>20</v>
      </c>
      <c r="M26" s="242" t="s">
        <v>326</v>
      </c>
      <c r="N26" s="229" t="str">
        <f t="array" aca="1" ref="N26" ca="1">OFFSET(valoracion,MATCH(J26&amp;K26&amp;L26,evaluacion2&amp;controles&amp;tipo,0),0)</f>
        <v>2 = Zona de riesgo baja. Asumir el riesgo</v>
      </c>
      <c r="O26" s="243" t="s">
        <v>4</v>
      </c>
      <c r="P26" s="243" t="s">
        <v>332</v>
      </c>
      <c r="Q26" s="244" t="s">
        <v>331</v>
      </c>
      <c r="R26" s="245" t="s">
        <v>693</v>
      </c>
      <c r="S26" s="242" t="s">
        <v>684</v>
      </c>
      <c r="T26" s="246">
        <v>1</v>
      </c>
      <c r="U26" s="247" t="s">
        <v>319</v>
      </c>
      <c r="V26" s="348" t="s">
        <v>999</v>
      </c>
      <c r="W26" s="239"/>
      <c r="X26" s="239"/>
      <c r="Y26" s="239"/>
      <c r="Z26" s="239"/>
      <c r="AA26" s="239"/>
      <c r="AB26" s="239"/>
      <c r="AC26" s="239"/>
    </row>
    <row r="27" spans="1:29" s="157" customFormat="1" ht="152.25" hidden="1" customHeight="1" outlineLevel="1">
      <c r="A27" s="216">
        <v>14</v>
      </c>
      <c r="B27" s="216" t="s">
        <v>251</v>
      </c>
      <c r="C27" s="216" t="s">
        <v>446</v>
      </c>
      <c r="D27" s="216" t="s">
        <v>255</v>
      </c>
      <c r="E27" s="216" t="s">
        <v>425</v>
      </c>
      <c r="F27" s="229" t="s">
        <v>605</v>
      </c>
      <c r="G27" s="240" t="s">
        <v>453</v>
      </c>
      <c r="H27" s="216" t="s">
        <v>136</v>
      </c>
      <c r="I27" s="241" t="s">
        <v>133</v>
      </c>
      <c r="J27" s="229" t="str">
        <f t="array" ref="J27">INDEX(evaluacion,MATCH(H27&amp;I27,impacto&amp;probabilidad,0))</f>
        <v>8 = Zona de riesgo alta. Reducir el riesgo. Evitar el riesgo compartir o transferir.</v>
      </c>
      <c r="K27" s="229" t="s">
        <v>171</v>
      </c>
      <c r="L27" s="242" t="s">
        <v>20</v>
      </c>
      <c r="M27" s="242" t="s">
        <v>685</v>
      </c>
      <c r="N27" s="229" t="str">
        <f t="array" aca="1" ref="N27" ca="1">OFFSET(valoracion,MATCH(J27&amp;K27&amp;L27,evaluacion2&amp;controles&amp;tipo,0),0)</f>
        <v>4 = Zona de riesgo baja. Asumir el riesgo</v>
      </c>
      <c r="O27" s="249" t="s">
        <v>4</v>
      </c>
      <c r="P27" s="243" t="s">
        <v>329</v>
      </c>
      <c r="Q27" s="244" t="s">
        <v>462</v>
      </c>
      <c r="R27" s="245" t="s">
        <v>693</v>
      </c>
      <c r="S27" s="242" t="s">
        <v>614</v>
      </c>
      <c r="T27" s="246">
        <v>1</v>
      </c>
      <c r="U27" s="247" t="s">
        <v>320</v>
      </c>
      <c r="V27" s="316" t="s">
        <v>1000</v>
      </c>
      <c r="W27" s="239"/>
      <c r="X27" s="239"/>
      <c r="Y27" s="239"/>
      <c r="Z27" s="239"/>
      <c r="AA27" s="239"/>
      <c r="AB27" s="239"/>
      <c r="AC27" s="239"/>
    </row>
    <row r="28" spans="1:29" s="157" customFormat="1" ht="408.75" hidden="1" customHeight="1" outlineLevel="1">
      <c r="A28" s="216">
        <v>15</v>
      </c>
      <c r="B28" s="216" t="s">
        <v>252</v>
      </c>
      <c r="C28" s="216" t="s">
        <v>446</v>
      </c>
      <c r="D28" s="216" t="s">
        <v>256</v>
      </c>
      <c r="E28" s="216" t="s">
        <v>424</v>
      </c>
      <c r="F28" s="229" t="s">
        <v>323</v>
      </c>
      <c r="G28" s="240" t="s">
        <v>325</v>
      </c>
      <c r="H28" s="216" t="s">
        <v>132</v>
      </c>
      <c r="I28" s="241" t="s">
        <v>141</v>
      </c>
      <c r="J28" s="229" t="str">
        <f t="array" ref="J28">INDEX(evaluacion,MATCH(H28&amp;I28,impacto&amp;probabilidad,0))</f>
        <v>9 = Zona de riesgo alta. Reducir el riesgo. Evitar el riesgo compartir o transferir.</v>
      </c>
      <c r="K28" s="229" t="s">
        <v>171</v>
      </c>
      <c r="L28" s="242" t="s">
        <v>20</v>
      </c>
      <c r="M28" s="242" t="s">
        <v>327</v>
      </c>
      <c r="N28" s="229" t="str">
        <f t="array" aca="1" ref="N28" ca="1">OFFSET(valoracion,MATCH(J28&amp;K28&amp;L28,evaluacion2&amp;controles&amp;tipo,0),0)</f>
        <v>3 = Zona de riesgo moderada. Asumir el riesgo. Reducir el Riesgo.</v>
      </c>
      <c r="O28" s="249" t="s">
        <v>4</v>
      </c>
      <c r="P28" s="243" t="s">
        <v>333</v>
      </c>
      <c r="Q28" s="244" t="s">
        <v>334</v>
      </c>
      <c r="R28" s="245" t="s">
        <v>693</v>
      </c>
      <c r="S28" s="242" t="s">
        <v>467</v>
      </c>
      <c r="T28" s="257"/>
      <c r="U28" s="247" t="s">
        <v>410</v>
      </c>
      <c r="V28" s="316" t="s">
        <v>1001</v>
      </c>
      <c r="W28" s="239"/>
      <c r="X28" s="239"/>
      <c r="Y28" s="239"/>
      <c r="Z28" s="239"/>
      <c r="AA28" s="239"/>
      <c r="AB28" s="239"/>
      <c r="AC28" s="239"/>
    </row>
    <row r="29" spans="1:29" s="157" customFormat="1" ht="144.75" hidden="1" customHeight="1" outlineLevel="1">
      <c r="A29" s="216">
        <v>16</v>
      </c>
      <c r="B29" s="216" t="s">
        <v>253</v>
      </c>
      <c r="C29" s="216" t="s">
        <v>446</v>
      </c>
      <c r="D29" s="216" t="s">
        <v>615</v>
      </c>
      <c r="E29" s="216" t="s">
        <v>424</v>
      </c>
      <c r="F29" s="229" t="s">
        <v>322</v>
      </c>
      <c r="G29" s="240" t="s">
        <v>616</v>
      </c>
      <c r="H29" s="216" t="s">
        <v>136</v>
      </c>
      <c r="I29" s="241" t="s">
        <v>133</v>
      </c>
      <c r="J29" s="229" t="str">
        <f t="array" ref="J29">INDEX(evaluacion,MATCH(H29&amp;I29,impacto&amp;probabilidad,0))</f>
        <v>8 = Zona de riesgo alta. Reducir el riesgo. Evitar el riesgo compartir o transferir.</v>
      </c>
      <c r="K29" s="229" t="s">
        <v>171</v>
      </c>
      <c r="L29" s="242" t="s">
        <v>20</v>
      </c>
      <c r="M29" s="242" t="s">
        <v>617</v>
      </c>
      <c r="N29" s="229" t="str">
        <f t="array" aca="1" ref="N29" ca="1">OFFSET(valoracion,MATCH(J29&amp;K29&amp;L29,evaluacion2&amp;controles&amp;tipo,0),0)</f>
        <v>4 = Zona de riesgo baja. Asumir el riesgo</v>
      </c>
      <c r="O29" s="249" t="s">
        <v>328</v>
      </c>
      <c r="P29" s="243" t="s">
        <v>330</v>
      </c>
      <c r="Q29" s="244" t="s">
        <v>335</v>
      </c>
      <c r="R29" s="245" t="s">
        <v>693</v>
      </c>
      <c r="S29" s="258" t="s">
        <v>608</v>
      </c>
      <c r="T29" s="246">
        <v>1</v>
      </c>
      <c r="U29" s="302" t="s">
        <v>320</v>
      </c>
      <c r="V29" s="317" t="s">
        <v>1002</v>
      </c>
      <c r="W29" s="239"/>
      <c r="X29" s="239"/>
      <c r="Y29" s="239"/>
      <c r="Z29" s="239"/>
      <c r="AA29" s="239"/>
      <c r="AB29" s="239"/>
      <c r="AC29" s="239"/>
    </row>
    <row r="30" spans="1:29" s="157" customFormat="1" ht="144.75" hidden="1" customHeight="1" outlineLevel="1">
      <c r="A30" s="216">
        <v>17</v>
      </c>
      <c r="B30" s="216" t="s">
        <v>686</v>
      </c>
      <c r="C30" s="216" t="s">
        <v>446</v>
      </c>
      <c r="D30" s="219" t="s">
        <v>764</v>
      </c>
      <c r="E30" s="216" t="s">
        <v>426</v>
      </c>
      <c r="F30" s="218" t="s">
        <v>658</v>
      </c>
      <c r="G30" s="256" t="s">
        <v>679</v>
      </c>
      <c r="H30" s="216" t="s">
        <v>136</v>
      </c>
      <c r="I30" s="241" t="s">
        <v>143</v>
      </c>
      <c r="J30" s="253" t="s">
        <v>675</v>
      </c>
      <c r="K30" s="229" t="s">
        <v>171</v>
      </c>
      <c r="L30" s="242"/>
      <c r="M30" s="242" t="s">
        <v>667</v>
      </c>
      <c r="N30" s="259" t="s">
        <v>691</v>
      </c>
      <c r="O30" s="249" t="s">
        <v>328</v>
      </c>
      <c r="P30" s="243" t="s">
        <v>680</v>
      </c>
      <c r="Q30" s="244"/>
      <c r="R30" s="245" t="s">
        <v>693</v>
      </c>
      <c r="S30" s="260" t="s">
        <v>694</v>
      </c>
      <c r="T30" s="261">
        <v>0</v>
      </c>
      <c r="U30" s="247" t="s">
        <v>524</v>
      </c>
      <c r="V30" s="317" t="s">
        <v>1003</v>
      </c>
      <c r="W30" s="239"/>
      <c r="X30" s="239"/>
      <c r="Y30" s="239"/>
      <c r="Z30" s="239"/>
      <c r="AA30" s="239"/>
      <c r="AB30" s="239"/>
      <c r="AC30" s="239"/>
    </row>
    <row r="31" spans="1:29" s="157" customFormat="1" ht="222" hidden="1" customHeight="1" outlineLevel="1">
      <c r="A31" s="216">
        <v>18</v>
      </c>
      <c r="B31" s="137" t="s">
        <v>687</v>
      </c>
      <c r="C31" s="216" t="s">
        <v>222</v>
      </c>
      <c r="D31" s="219" t="s">
        <v>764</v>
      </c>
      <c r="E31" s="216" t="s">
        <v>426</v>
      </c>
      <c r="F31" s="218" t="s">
        <v>658</v>
      </c>
      <c r="G31" s="256" t="s">
        <v>679</v>
      </c>
      <c r="H31" s="216" t="s">
        <v>136</v>
      </c>
      <c r="I31" s="241" t="s">
        <v>143</v>
      </c>
      <c r="J31" s="253" t="s">
        <v>675</v>
      </c>
      <c r="K31" s="229" t="s">
        <v>171</v>
      </c>
      <c r="L31" s="242" t="s">
        <v>20</v>
      </c>
      <c r="M31" s="242" t="s">
        <v>667</v>
      </c>
      <c r="N31" s="259" t="s">
        <v>691</v>
      </c>
      <c r="O31" s="249" t="s">
        <v>328</v>
      </c>
      <c r="P31" s="243" t="s">
        <v>680</v>
      </c>
      <c r="Q31" s="260" t="s">
        <v>692</v>
      </c>
      <c r="R31" s="245" t="s">
        <v>693</v>
      </c>
      <c r="S31" s="260" t="s">
        <v>694</v>
      </c>
      <c r="T31" s="262">
        <v>0</v>
      </c>
      <c r="U31" s="247" t="s">
        <v>524</v>
      </c>
      <c r="V31" s="318" t="s">
        <v>1004</v>
      </c>
      <c r="W31" s="239"/>
      <c r="X31" s="239"/>
      <c r="Y31" s="239"/>
      <c r="Z31" s="239"/>
      <c r="AA31" s="239"/>
      <c r="AB31" s="239"/>
      <c r="AC31" s="239"/>
    </row>
    <row r="32" spans="1:29" s="157" customFormat="1" ht="227.25" hidden="1" customHeight="1" outlineLevel="1">
      <c r="A32" s="216">
        <v>19</v>
      </c>
      <c r="B32" s="137" t="s">
        <v>688</v>
      </c>
      <c r="C32" s="216" t="s">
        <v>222</v>
      </c>
      <c r="D32" s="219" t="s">
        <v>764</v>
      </c>
      <c r="E32" s="216" t="s">
        <v>426</v>
      </c>
      <c r="F32" s="218" t="s">
        <v>658</v>
      </c>
      <c r="G32" s="256" t="s">
        <v>679</v>
      </c>
      <c r="H32" s="216" t="s">
        <v>136</v>
      </c>
      <c r="I32" s="241" t="s">
        <v>143</v>
      </c>
      <c r="J32" s="253" t="s">
        <v>675</v>
      </c>
      <c r="K32" s="229" t="s">
        <v>171</v>
      </c>
      <c r="L32" s="242" t="s">
        <v>20</v>
      </c>
      <c r="M32" s="242" t="s">
        <v>667</v>
      </c>
      <c r="N32" s="259" t="s">
        <v>691</v>
      </c>
      <c r="O32" s="249" t="s">
        <v>328</v>
      </c>
      <c r="P32" s="243" t="s">
        <v>680</v>
      </c>
      <c r="Q32" s="260" t="s">
        <v>692</v>
      </c>
      <c r="R32" s="245" t="s">
        <v>693</v>
      </c>
      <c r="S32" s="260" t="s">
        <v>694</v>
      </c>
      <c r="T32" s="262">
        <v>0</v>
      </c>
      <c r="U32" s="247" t="s">
        <v>524</v>
      </c>
      <c r="V32" s="319" t="s">
        <v>918</v>
      </c>
      <c r="W32" s="239"/>
      <c r="X32" s="239"/>
      <c r="Y32" s="239"/>
      <c r="Z32" s="239"/>
      <c r="AA32" s="239"/>
      <c r="AB32" s="239"/>
      <c r="AC32" s="239"/>
    </row>
    <row r="33" spans="1:29" s="157" customFormat="1" ht="240" hidden="1" customHeight="1" outlineLevel="1">
      <c r="A33" s="216">
        <v>20</v>
      </c>
      <c r="B33" s="137" t="s">
        <v>689</v>
      </c>
      <c r="C33" s="216" t="s">
        <v>222</v>
      </c>
      <c r="D33" s="219" t="s">
        <v>764</v>
      </c>
      <c r="E33" s="216" t="s">
        <v>426</v>
      </c>
      <c r="F33" s="218" t="s">
        <v>658</v>
      </c>
      <c r="G33" s="256" t="s">
        <v>679</v>
      </c>
      <c r="H33" s="216" t="s">
        <v>136</v>
      </c>
      <c r="I33" s="241" t="s">
        <v>143</v>
      </c>
      <c r="J33" s="253" t="s">
        <v>675</v>
      </c>
      <c r="K33" s="229" t="s">
        <v>171</v>
      </c>
      <c r="L33" s="242" t="s">
        <v>20</v>
      </c>
      <c r="M33" s="242" t="s">
        <v>667</v>
      </c>
      <c r="N33" s="259" t="s">
        <v>691</v>
      </c>
      <c r="O33" s="249" t="s">
        <v>328</v>
      </c>
      <c r="P33" s="243" t="s">
        <v>680</v>
      </c>
      <c r="Q33" s="260" t="s">
        <v>692</v>
      </c>
      <c r="R33" s="245" t="s">
        <v>693</v>
      </c>
      <c r="S33" s="260" t="s">
        <v>694</v>
      </c>
      <c r="T33" s="262">
        <v>0</v>
      </c>
      <c r="U33" s="247" t="s">
        <v>524</v>
      </c>
      <c r="V33" s="320" t="s">
        <v>919</v>
      </c>
      <c r="W33" s="239"/>
      <c r="X33" s="239"/>
      <c r="Y33" s="239"/>
      <c r="Z33" s="239"/>
      <c r="AA33" s="239"/>
      <c r="AB33" s="239"/>
      <c r="AC33" s="239"/>
    </row>
    <row r="34" spans="1:29" s="157" customFormat="1" ht="234.75" hidden="1" customHeight="1" outlineLevel="1">
      <c r="A34" s="216">
        <v>21</v>
      </c>
      <c r="B34" s="137" t="s">
        <v>690</v>
      </c>
      <c r="C34" s="216" t="s">
        <v>222</v>
      </c>
      <c r="D34" s="216" t="s">
        <v>780</v>
      </c>
      <c r="E34" s="216" t="s">
        <v>426</v>
      </c>
      <c r="F34" s="218" t="s">
        <v>658</v>
      </c>
      <c r="G34" s="256" t="s">
        <v>679</v>
      </c>
      <c r="H34" s="216" t="s">
        <v>136</v>
      </c>
      <c r="I34" s="241" t="s">
        <v>143</v>
      </c>
      <c r="J34" s="253" t="s">
        <v>675</v>
      </c>
      <c r="K34" s="229" t="s">
        <v>171</v>
      </c>
      <c r="L34" s="242" t="s">
        <v>20</v>
      </c>
      <c r="M34" s="242" t="s">
        <v>667</v>
      </c>
      <c r="N34" s="259" t="s">
        <v>691</v>
      </c>
      <c r="O34" s="249" t="s">
        <v>328</v>
      </c>
      <c r="P34" s="243" t="s">
        <v>680</v>
      </c>
      <c r="Q34" s="260" t="s">
        <v>692</v>
      </c>
      <c r="R34" s="245" t="s">
        <v>693</v>
      </c>
      <c r="S34" s="260" t="s">
        <v>694</v>
      </c>
      <c r="T34" s="262">
        <v>0</v>
      </c>
      <c r="U34" s="247" t="s">
        <v>524</v>
      </c>
      <c r="V34" s="321" t="s">
        <v>920</v>
      </c>
      <c r="W34" s="239"/>
      <c r="X34" s="239"/>
      <c r="Y34" s="239"/>
      <c r="Z34" s="239"/>
      <c r="AA34" s="239"/>
      <c r="AB34" s="239"/>
      <c r="AC34" s="239"/>
    </row>
    <row r="35" spans="1:29" s="158" customFormat="1" ht="36.75" customHeight="1" collapsed="1">
      <c r="A35" s="426" t="s">
        <v>445</v>
      </c>
      <c r="B35" s="426"/>
      <c r="C35" s="426"/>
      <c r="D35" s="426"/>
      <c r="E35" s="426"/>
      <c r="F35" s="426"/>
      <c r="G35" s="428"/>
      <c r="H35" s="427" t="s">
        <v>260</v>
      </c>
      <c r="I35" s="427"/>
      <c r="J35" s="427"/>
      <c r="K35" s="427"/>
      <c r="L35" s="427"/>
      <c r="M35" s="427"/>
      <c r="N35" s="427"/>
      <c r="O35" s="427"/>
      <c r="P35" s="427"/>
      <c r="Q35" s="427"/>
      <c r="R35" s="427"/>
      <c r="S35" s="427"/>
      <c r="T35" s="427"/>
      <c r="U35" s="427"/>
      <c r="V35" s="427"/>
      <c r="W35" s="239"/>
      <c r="X35" s="239"/>
      <c r="Y35" s="239"/>
      <c r="Z35" s="239"/>
      <c r="AA35" s="239"/>
      <c r="AB35" s="239"/>
      <c r="AC35" s="239"/>
    </row>
    <row r="36" spans="1:29" s="157" customFormat="1" ht="381" hidden="1" customHeight="1" outlineLevel="1">
      <c r="A36" s="216">
        <v>22</v>
      </c>
      <c r="B36" s="216" t="s">
        <v>257</v>
      </c>
      <c r="C36" s="216" t="s">
        <v>446</v>
      </c>
      <c r="D36" s="216" t="s">
        <v>258</v>
      </c>
      <c r="E36" s="216" t="s">
        <v>424</v>
      </c>
      <c r="F36" s="229" t="s">
        <v>336</v>
      </c>
      <c r="G36" s="240" t="s">
        <v>338</v>
      </c>
      <c r="H36" s="216" t="s">
        <v>137</v>
      </c>
      <c r="I36" s="245" t="s">
        <v>141</v>
      </c>
      <c r="J36" s="229" t="str">
        <f t="array" ref="J36">INDEX(evaluacion,MATCH(H36&amp;I36,impacto&amp;probabilidad,0))</f>
        <v>15 = Zona de riesgo extrema. Evitar el riesgo. Reducir el riesgo, Compartir o transferir.</v>
      </c>
      <c r="K36" s="255" t="s">
        <v>171</v>
      </c>
      <c r="L36" s="241" t="s">
        <v>20</v>
      </c>
      <c r="M36" s="242" t="s">
        <v>340</v>
      </c>
      <c r="N36" s="229" t="str">
        <f t="array" aca="1" ref="N36" ca="1">OFFSET(valoracion,MATCH(J36&amp;K36&amp;L36,evaluacion2&amp;controles&amp;tipo,0),0)</f>
        <v>9 = Zona de riesgo alta. Reducir el riesgo. Evitar el riesgo compartir o transferir.</v>
      </c>
      <c r="O36" s="243" t="s">
        <v>306</v>
      </c>
      <c r="P36" s="243" t="s">
        <v>342</v>
      </c>
      <c r="Q36" s="244" t="s">
        <v>471</v>
      </c>
      <c r="R36" s="245" t="s">
        <v>508</v>
      </c>
      <c r="S36" s="258" t="s">
        <v>509</v>
      </c>
      <c r="T36" s="246">
        <v>1</v>
      </c>
      <c r="U36" s="247" t="s">
        <v>319</v>
      </c>
      <c r="V36" s="357" t="s">
        <v>1027</v>
      </c>
      <c r="W36" s="239"/>
      <c r="X36" s="239"/>
      <c r="Y36" s="239"/>
      <c r="Z36" s="239"/>
      <c r="AA36" s="239"/>
      <c r="AB36" s="239"/>
      <c r="AC36" s="239"/>
    </row>
    <row r="37" spans="1:29" s="157" customFormat="1" ht="101.25" hidden="1" customHeight="1" outlineLevel="1">
      <c r="A37" s="216">
        <v>23</v>
      </c>
      <c r="B37" s="216" t="s">
        <v>423</v>
      </c>
      <c r="C37" s="216" t="s">
        <v>220</v>
      </c>
      <c r="D37" s="216" t="s">
        <v>259</v>
      </c>
      <c r="E37" s="216" t="s">
        <v>424</v>
      </c>
      <c r="F37" s="229" t="s">
        <v>337</v>
      </c>
      <c r="G37" s="240" t="s">
        <v>339</v>
      </c>
      <c r="H37" s="216" t="s">
        <v>132</v>
      </c>
      <c r="I37" s="245" t="s">
        <v>141</v>
      </c>
      <c r="J37" s="229" t="str">
        <f t="array" ref="J37">INDEX(evaluacion,MATCH(H37&amp;I37,impacto&amp;probabilidad,0))</f>
        <v>9 = Zona de riesgo alta. Reducir el riesgo. Evitar el riesgo compartir o transferir.</v>
      </c>
      <c r="K37" s="255" t="s">
        <v>171</v>
      </c>
      <c r="L37" s="241" t="s">
        <v>20</v>
      </c>
      <c r="M37" s="242" t="s">
        <v>341</v>
      </c>
      <c r="N37" s="229" t="str">
        <f t="array" aca="1" ref="N37" ca="1">OFFSET(valoracion,MATCH(J37&amp;K37&amp;L37,evaluacion2&amp;controles&amp;tipo,0),0)</f>
        <v>3 = Zona de riesgo moderada. Asumir el riesgo. Reducir el Riesgo.</v>
      </c>
      <c r="O37" s="243" t="s">
        <v>306</v>
      </c>
      <c r="P37" s="243" t="s">
        <v>343</v>
      </c>
      <c r="Q37" s="244" t="s">
        <v>711</v>
      </c>
      <c r="R37" s="245" t="s">
        <v>344</v>
      </c>
      <c r="S37" s="250" t="s">
        <v>513</v>
      </c>
      <c r="T37" s="246">
        <v>1</v>
      </c>
      <c r="U37" s="247" t="s">
        <v>320</v>
      </c>
      <c r="V37" s="356" t="s">
        <v>1028</v>
      </c>
      <c r="W37" s="239"/>
      <c r="X37" s="239"/>
      <c r="Y37" s="239"/>
      <c r="Z37" s="239"/>
      <c r="AA37" s="239"/>
      <c r="AB37" s="239"/>
      <c r="AC37" s="239"/>
    </row>
    <row r="38" spans="1:29" s="157" customFormat="1" ht="251.25" hidden="1" customHeight="1" outlineLevel="1">
      <c r="A38" s="216">
        <v>24</v>
      </c>
      <c r="B38" s="217" t="s">
        <v>706</v>
      </c>
      <c r="C38" s="216" t="s">
        <v>222</v>
      </c>
      <c r="D38" s="216" t="s">
        <v>707</v>
      </c>
      <c r="E38" s="216" t="s">
        <v>426</v>
      </c>
      <c r="F38" s="218" t="s">
        <v>708</v>
      </c>
      <c r="G38" s="256" t="s">
        <v>709</v>
      </c>
      <c r="H38" s="216" t="s">
        <v>136</v>
      </c>
      <c r="I38" s="245" t="s">
        <v>143</v>
      </c>
      <c r="J38" s="253" t="s">
        <v>675</v>
      </c>
      <c r="K38" s="255" t="s">
        <v>171</v>
      </c>
      <c r="L38" s="241" t="s">
        <v>20</v>
      </c>
      <c r="M38" s="260" t="s">
        <v>692</v>
      </c>
      <c r="N38" s="253" t="s">
        <v>675</v>
      </c>
      <c r="O38" s="243" t="s">
        <v>306</v>
      </c>
      <c r="P38" s="260" t="s">
        <v>710</v>
      </c>
      <c r="Q38" s="260" t="s">
        <v>680</v>
      </c>
      <c r="R38" s="245" t="s">
        <v>344</v>
      </c>
      <c r="S38" s="260" t="s">
        <v>712</v>
      </c>
      <c r="T38" s="257"/>
      <c r="U38" s="247" t="s">
        <v>524</v>
      </c>
      <c r="V38" s="353" t="s">
        <v>1026</v>
      </c>
      <c r="W38" s="239"/>
      <c r="X38" s="239"/>
      <c r="Y38" s="239"/>
      <c r="Z38" s="239"/>
      <c r="AA38" s="239"/>
      <c r="AB38" s="239"/>
      <c r="AC38" s="239"/>
    </row>
    <row r="39" spans="1:29" s="157" customFormat="1" ht="233.25" hidden="1" customHeight="1" outlineLevel="1">
      <c r="A39" s="216">
        <v>25</v>
      </c>
      <c r="B39" s="217" t="s">
        <v>705</v>
      </c>
      <c r="C39" s="216" t="s">
        <v>222</v>
      </c>
      <c r="D39" s="219" t="s">
        <v>721</v>
      </c>
      <c r="E39" s="216" t="s">
        <v>426</v>
      </c>
      <c r="F39" s="218" t="s">
        <v>708</v>
      </c>
      <c r="G39" s="256" t="s">
        <v>709</v>
      </c>
      <c r="H39" s="216" t="s">
        <v>136</v>
      </c>
      <c r="I39" s="241" t="s">
        <v>143</v>
      </c>
      <c r="J39" s="253" t="s">
        <v>675</v>
      </c>
      <c r="K39" s="229" t="s">
        <v>171</v>
      </c>
      <c r="L39" s="242" t="s">
        <v>20</v>
      </c>
      <c r="M39" s="260" t="s">
        <v>692</v>
      </c>
      <c r="N39" s="253" t="s">
        <v>675</v>
      </c>
      <c r="O39" s="243" t="s">
        <v>306</v>
      </c>
      <c r="P39" s="260" t="s">
        <v>710</v>
      </c>
      <c r="Q39" s="260" t="s">
        <v>680</v>
      </c>
      <c r="R39" s="245" t="s">
        <v>344</v>
      </c>
      <c r="S39" s="260" t="s">
        <v>713</v>
      </c>
      <c r="T39" s="257"/>
      <c r="U39" s="247" t="s">
        <v>524</v>
      </c>
      <c r="V39" s="350" t="s">
        <v>1025</v>
      </c>
      <c r="W39" s="239"/>
      <c r="X39" s="239"/>
      <c r="Y39" s="239"/>
      <c r="Z39" s="239"/>
      <c r="AA39" s="239"/>
      <c r="AB39" s="239"/>
      <c r="AC39" s="239"/>
    </row>
    <row r="40" spans="1:29" s="157" customFormat="1" ht="194.25" hidden="1" customHeight="1" outlineLevel="1">
      <c r="A40" s="216">
        <v>26</v>
      </c>
      <c r="B40" s="217" t="s">
        <v>686</v>
      </c>
      <c r="C40" s="216" t="s">
        <v>222</v>
      </c>
      <c r="D40" s="219" t="s">
        <v>721</v>
      </c>
      <c r="E40" s="216" t="s">
        <v>426</v>
      </c>
      <c r="F40" s="137" t="s">
        <v>658</v>
      </c>
      <c r="G40" s="256" t="s">
        <v>709</v>
      </c>
      <c r="H40" s="216" t="s">
        <v>136</v>
      </c>
      <c r="I40" s="241" t="s">
        <v>143</v>
      </c>
      <c r="J40" s="253" t="s">
        <v>675</v>
      </c>
      <c r="K40" s="229" t="s">
        <v>171</v>
      </c>
      <c r="L40" s="242" t="s">
        <v>20</v>
      </c>
      <c r="M40" s="260" t="s">
        <v>692</v>
      </c>
      <c r="N40" s="253" t="s">
        <v>675</v>
      </c>
      <c r="O40" s="243" t="s">
        <v>306</v>
      </c>
      <c r="P40" s="260" t="s">
        <v>710</v>
      </c>
      <c r="Q40" s="260" t="s">
        <v>680</v>
      </c>
      <c r="R40" s="245" t="s">
        <v>344</v>
      </c>
      <c r="S40" s="260" t="s">
        <v>714</v>
      </c>
      <c r="T40" s="257"/>
      <c r="U40" s="247" t="s">
        <v>524</v>
      </c>
      <c r="V40" s="349" t="s">
        <v>1024</v>
      </c>
      <c r="W40" s="239"/>
      <c r="X40" s="239"/>
      <c r="Y40" s="239"/>
      <c r="Z40" s="239"/>
      <c r="AA40" s="239"/>
      <c r="AB40" s="239"/>
      <c r="AC40" s="239"/>
    </row>
    <row r="41" spans="1:29" s="158" customFormat="1" ht="30" customHeight="1" collapsed="1">
      <c r="A41" s="426" t="s">
        <v>206</v>
      </c>
      <c r="B41" s="426"/>
      <c r="C41" s="426"/>
      <c r="D41" s="426"/>
      <c r="E41" s="426"/>
      <c r="F41" s="426"/>
      <c r="G41" s="428"/>
      <c r="H41" s="427" t="s">
        <v>261</v>
      </c>
      <c r="I41" s="427"/>
      <c r="J41" s="427"/>
      <c r="K41" s="427"/>
      <c r="L41" s="427"/>
      <c r="M41" s="427"/>
      <c r="N41" s="427"/>
      <c r="O41" s="427"/>
      <c r="P41" s="427"/>
      <c r="Q41" s="427"/>
      <c r="R41" s="427"/>
      <c r="S41" s="427"/>
      <c r="T41" s="427"/>
      <c r="U41" s="427"/>
      <c r="V41" s="427"/>
      <c r="W41" s="239"/>
      <c r="X41" s="239"/>
      <c r="Y41" s="239"/>
      <c r="Z41" s="239"/>
      <c r="AA41" s="239"/>
      <c r="AB41" s="239"/>
      <c r="AC41" s="239"/>
    </row>
    <row r="42" spans="1:29" s="157" customFormat="1" ht="291.75" hidden="1" customHeight="1" outlineLevel="1">
      <c r="A42" s="216">
        <v>27</v>
      </c>
      <c r="B42" s="216" t="s">
        <v>262</v>
      </c>
      <c r="C42" s="216" t="s">
        <v>220</v>
      </c>
      <c r="D42" s="216" t="s">
        <v>477</v>
      </c>
      <c r="E42" s="216" t="s">
        <v>424</v>
      </c>
      <c r="F42" s="229" t="s">
        <v>345</v>
      </c>
      <c r="G42" s="240" t="s">
        <v>478</v>
      </c>
      <c r="H42" s="249" t="s">
        <v>136</v>
      </c>
      <c r="I42" s="245" t="s">
        <v>133</v>
      </c>
      <c r="J42" s="229" t="str">
        <f t="array" ref="J42">INDEX(evaluacion,MATCH(H42&amp;I42,impacto&amp;probabilidad,0))</f>
        <v>8 = Zona de riesgo alta. Reducir el riesgo. Evitar el riesgo compartir o transferir.</v>
      </c>
      <c r="K42" s="255" t="s">
        <v>171</v>
      </c>
      <c r="L42" s="241" t="s">
        <v>20</v>
      </c>
      <c r="M42" s="242" t="s">
        <v>347</v>
      </c>
      <c r="N42" s="229" t="str">
        <f t="array" aca="1" ref="N42" ca="1">OFFSET(valoracion,MATCH(J42&amp;K42&amp;L42,evaluacion2.&amp;controles&amp;tipoo,0),0)</f>
        <v>4 = Zona de riesgo baja. Asumir el riesgo</v>
      </c>
      <c r="O42" s="243" t="s">
        <v>348</v>
      </c>
      <c r="P42" s="243" t="s">
        <v>456</v>
      </c>
      <c r="Q42" s="244" t="s">
        <v>349</v>
      </c>
      <c r="R42" s="245" t="s">
        <v>485</v>
      </c>
      <c r="S42" s="242" t="s">
        <v>486</v>
      </c>
      <c r="T42" s="246">
        <v>1</v>
      </c>
      <c r="U42" s="247" t="s">
        <v>319</v>
      </c>
      <c r="V42" s="339" t="s">
        <v>992</v>
      </c>
      <c r="W42" s="239"/>
      <c r="X42" s="239"/>
      <c r="Y42" s="239"/>
      <c r="Z42" s="239"/>
      <c r="AA42" s="239"/>
      <c r="AB42" s="239"/>
      <c r="AC42" s="239"/>
    </row>
    <row r="43" spans="1:29" s="157" customFormat="1" ht="174" hidden="1" customHeight="1" outlineLevel="1">
      <c r="A43" s="216">
        <v>28</v>
      </c>
      <c r="B43" s="216" t="s">
        <v>263</v>
      </c>
      <c r="C43" s="216" t="s">
        <v>446</v>
      </c>
      <c r="D43" s="216" t="s">
        <v>264</v>
      </c>
      <c r="E43" s="216" t="s">
        <v>424</v>
      </c>
      <c r="F43" s="229" t="s">
        <v>487</v>
      </c>
      <c r="G43" s="240" t="s">
        <v>488</v>
      </c>
      <c r="H43" s="249" t="s">
        <v>135</v>
      </c>
      <c r="I43" s="245" t="s">
        <v>141</v>
      </c>
      <c r="J43" s="229" t="str">
        <f t="array" ref="J43">INDEX(evaluacion,MATCH(H43&amp;I43,impacto&amp;probabilidad,0))</f>
        <v>6 = Zona de riesgo moderada. Asumir el riesgo. Reducir el Riesgo.</v>
      </c>
      <c r="K43" s="255" t="s">
        <v>171</v>
      </c>
      <c r="L43" s="241" t="s">
        <v>20</v>
      </c>
      <c r="M43" s="242" t="s">
        <v>489</v>
      </c>
      <c r="N43" s="229" t="str">
        <f t="array" aca="1" ref="N43" ca="1">OFFSET(valoracion,MATCH(J43&amp;K43&amp;L43,evaluacion2.&amp;controles&amp;tipoo,0),0)</f>
        <v>2 = Zona de riesgo baja. Asumir el riesgo</v>
      </c>
      <c r="O43" s="243" t="s">
        <v>348</v>
      </c>
      <c r="P43" s="243" t="s">
        <v>457</v>
      </c>
      <c r="Q43" s="244" t="s">
        <v>350</v>
      </c>
      <c r="R43" s="245" t="s">
        <v>485</v>
      </c>
      <c r="S43" s="242" t="s">
        <v>490</v>
      </c>
      <c r="T43" s="246">
        <v>1</v>
      </c>
      <c r="U43" s="247" t="s">
        <v>319</v>
      </c>
      <c r="V43" s="339" t="s">
        <v>995</v>
      </c>
      <c r="W43" s="239"/>
      <c r="X43" s="239"/>
      <c r="Y43" s="239"/>
      <c r="Z43" s="239"/>
      <c r="AA43" s="239"/>
      <c r="AB43" s="239"/>
      <c r="AC43" s="239"/>
    </row>
    <row r="44" spans="1:29" s="157" customFormat="1" ht="215.25" hidden="1" customHeight="1" outlineLevel="1">
      <c r="A44" s="216">
        <v>29</v>
      </c>
      <c r="B44" s="216" t="s">
        <v>459</v>
      </c>
      <c r="C44" s="216" t="s">
        <v>222</v>
      </c>
      <c r="D44" s="216" t="s">
        <v>265</v>
      </c>
      <c r="E44" s="216" t="s">
        <v>424</v>
      </c>
      <c r="F44" s="229" t="s">
        <v>346</v>
      </c>
      <c r="G44" s="240" t="s">
        <v>491</v>
      </c>
      <c r="H44" s="249" t="s">
        <v>136</v>
      </c>
      <c r="I44" s="245" t="s">
        <v>133</v>
      </c>
      <c r="J44" s="229" t="str">
        <f t="array" ref="J44">INDEX(evaluacion,MATCH(H44&amp;I44,impacto&amp;probabilidad,0))</f>
        <v>8 = Zona de riesgo alta. Reducir el riesgo. Evitar el riesgo compartir o transferir.</v>
      </c>
      <c r="K44" s="255" t="s">
        <v>171</v>
      </c>
      <c r="L44" s="241" t="s">
        <v>20</v>
      </c>
      <c r="M44" s="242" t="s">
        <v>492</v>
      </c>
      <c r="N44" s="229" t="str">
        <f t="array" aca="1" ref="N44" ca="1">OFFSET(valoracion,MATCH(J44&amp;K44&amp;L44,evaluacion2.&amp;controles&amp;tipoo,0),0)</f>
        <v>4 = Zona de riesgo baja. Asumir el riesgo</v>
      </c>
      <c r="O44" s="243" t="s">
        <v>348</v>
      </c>
      <c r="P44" s="243" t="s">
        <v>868</v>
      </c>
      <c r="Q44" s="244" t="s">
        <v>494</v>
      </c>
      <c r="R44" s="245" t="s">
        <v>493</v>
      </c>
      <c r="S44" s="242" t="s">
        <v>495</v>
      </c>
      <c r="T44" s="246">
        <v>0</v>
      </c>
      <c r="U44" s="247" t="s">
        <v>319</v>
      </c>
      <c r="V44" s="340" t="s">
        <v>993</v>
      </c>
      <c r="W44" s="239"/>
      <c r="X44" s="239"/>
      <c r="Y44" s="239"/>
      <c r="Z44" s="239"/>
      <c r="AA44" s="239"/>
      <c r="AB44" s="239"/>
      <c r="AC44" s="239"/>
    </row>
    <row r="45" spans="1:29" s="157" customFormat="1" ht="215.25" hidden="1" customHeight="1" outlineLevel="1">
      <c r="A45" s="216">
        <v>30</v>
      </c>
      <c r="B45" s="139" t="s">
        <v>715</v>
      </c>
      <c r="C45" s="216" t="s">
        <v>222</v>
      </c>
      <c r="D45" s="216" t="s">
        <v>720</v>
      </c>
      <c r="E45" s="216" t="s">
        <v>426</v>
      </c>
      <c r="F45" s="137" t="s">
        <v>658</v>
      </c>
      <c r="G45" s="256" t="s">
        <v>718</v>
      </c>
      <c r="H45" s="260" t="s">
        <v>722</v>
      </c>
      <c r="I45" s="263" t="s">
        <v>723</v>
      </c>
      <c r="J45" s="259" t="s">
        <v>691</v>
      </c>
      <c r="K45" s="255" t="s">
        <v>171</v>
      </c>
      <c r="L45" s="241" t="s">
        <v>20</v>
      </c>
      <c r="M45" s="260" t="s">
        <v>667</v>
      </c>
      <c r="N45" s="259" t="s">
        <v>691</v>
      </c>
      <c r="O45" s="243" t="s">
        <v>348</v>
      </c>
      <c r="P45" s="260" t="s">
        <v>680</v>
      </c>
      <c r="Q45" s="260" t="s">
        <v>725</v>
      </c>
      <c r="R45" s="245" t="s">
        <v>485</v>
      </c>
      <c r="S45" s="264" t="s">
        <v>726</v>
      </c>
      <c r="T45" s="246">
        <v>0</v>
      </c>
      <c r="U45" s="247" t="s">
        <v>524</v>
      </c>
      <c r="V45" s="341" t="s">
        <v>994</v>
      </c>
      <c r="W45" s="239"/>
      <c r="X45" s="239"/>
      <c r="Y45" s="239"/>
      <c r="Z45" s="239"/>
      <c r="AA45" s="239"/>
      <c r="AB45" s="239"/>
      <c r="AC45" s="239"/>
    </row>
    <row r="46" spans="1:29" s="157" customFormat="1" ht="294.75" hidden="1" customHeight="1" outlineLevel="1">
      <c r="A46" s="216">
        <v>31</v>
      </c>
      <c r="B46" s="137" t="s">
        <v>716</v>
      </c>
      <c r="C46" s="216" t="s">
        <v>222</v>
      </c>
      <c r="D46" s="216" t="s">
        <v>721</v>
      </c>
      <c r="E46" s="216" t="s">
        <v>426</v>
      </c>
      <c r="F46" s="137" t="s">
        <v>658</v>
      </c>
      <c r="G46" s="256" t="s">
        <v>718</v>
      </c>
      <c r="H46" s="260" t="s">
        <v>722</v>
      </c>
      <c r="I46" s="263" t="s">
        <v>723</v>
      </c>
      <c r="J46" s="259" t="s">
        <v>691</v>
      </c>
      <c r="K46" s="255" t="s">
        <v>171</v>
      </c>
      <c r="L46" s="241" t="s">
        <v>20</v>
      </c>
      <c r="M46" s="242"/>
      <c r="N46" s="259" t="s">
        <v>691</v>
      </c>
      <c r="O46" s="243" t="s">
        <v>348</v>
      </c>
      <c r="P46" s="260" t="s">
        <v>680</v>
      </c>
      <c r="Q46" s="260" t="s">
        <v>725</v>
      </c>
      <c r="R46" s="245" t="s">
        <v>485</v>
      </c>
      <c r="S46" s="264" t="s">
        <v>727</v>
      </c>
      <c r="T46" s="246"/>
      <c r="U46" s="247" t="s">
        <v>524</v>
      </c>
      <c r="V46" s="341" t="s">
        <v>978</v>
      </c>
      <c r="W46" s="239"/>
      <c r="X46" s="239"/>
      <c r="Y46" s="239"/>
      <c r="Z46" s="239"/>
      <c r="AA46" s="239"/>
      <c r="AB46" s="239"/>
      <c r="AC46" s="239"/>
    </row>
    <row r="47" spans="1:29" s="157" customFormat="1" ht="369" hidden="1" customHeight="1" outlineLevel="1">
      <c r="A47" s="216">
        <v>32</v>
      </c>
      <c r="B47" s="137" t="s">
        <v>717</v>
      </c>
      <c r="C47" s="216" t="s">
        <v>222</v>
      </c>
      <c r="D47" s="216" t="s">
        <v>721</v>
      </c>
      <c r="E47" s="216" t="s">
        <v>426</v>
      </c>
      <c r="F47" s="137" t="s">
        <v>658</v>
      </c>
      <c r="G47" s="254" t="s">
        <v>719</v>
      </c>
      <c r="H47" s="260" t="s">
        <v>722</v>
      </c>
      <c r="I47" s="263" t="s">
        <v>723</v>
      </c>
      <c r="J47" s="259" t="s">
        <v>691</v>
      </c>
      <c r="K47" s="229"/>
      <c r="L47" s="242" t="s">
        <v>20</v>
      </c>
      <c r="M47" s="260" t="s">
        <v>667</v>
      </c>
      <c r="N47" s="259" t="s">
        <v>691</v>
      </c>
      <c r="O47" s="243" t="s">
        <v>348</v>
      </c>
      <c r="P47" s="260" t="s">
        <v>680</v>
      </c>
      <c r="Q47" s="260" t="s">
        <v>725</v>
      </c>
      <c r="R47" s="245" t="s">
        <v>485</v>
      </c>
      <c r="S47" s="264" t="s">
        <v>728</v>
      </c>
      <c r="T47" s="246">
        <v>0</v>
      </c>
      <c r="U47" s="247" t="s">
        <v>524</v>
      </c>
      <c r="V47" s="341" t="s">
        <v>996</v>
      </c>
      <c r="W47" s="239"/>
      <c r="X47" s="239"/>
      <c r="Y47" s="239"/>
      <c r="Z47" s="239"/>
      <c r="AA47" s="239"/>
      <c r="AB47" s="239"/>
      <c r="AC47" s="239"/>
    </row>
    <row r="48" spans="1:29" s="157" customFormat="1" ht="289.5" hidden="1" customHeight="1" outlineLevel="1">
      <c r="A48" s="216">
        <v>33</v>
      </c>
      <c r="B48" s="137" t="s">
        <v>688</v>
      </c>
      <c r="C48" s="216" t="s">
        <v>222</v>
      </c>
      <c r="D48" s="216" t="s">
        <v>721</v>
      </c>
      <c r="E48" s="216" t="s">
        <v>426</v>
      </c>
      <c r="F48" s="137" t="s">
        <v>658</v>
      </c>
      <c r="G48" s="256" t="s">
        <v>719</v>
      </c>
      <c r="H48" s="260" t="s">
        <v>722</v>
      </c>
      <c r="I48" s="263" t="s">
        <v>723</v>
      </c>
      <c r="J48" s="259" t="s">
        <v>724</v>
      </c>
      <c r="K48" s="229" t="s">
        <v>171</v>
      </c>
      <c r="L48" s="242" t="s">
        <v>20</v>
      </c>
      <c r="M48" s="260" t="s">
        <v>667</v>
      </c>
      <c r="N48" s="265" t="s">
        <v>724</v>
      </c>
      <c r="O48" s="243" t="s">
        <v>348</v>
      </c>
      <c r="P48" s="260" t="s">
        <v>680</v>
      </c>
      <c r="Q48" s="260" t="s">
        <v>725</v>
      </c>
      <c r="R48" s="245" t="s">
        <v>485</v>
      </c>
      <c r="S48" s="264" t="s">
        <v>729</v>
      </c>
      <c r="T48" s="246">
        <v>0</v>
      </c>
      <c r="U48" s="247" t="s">
        <v>524</v>
      </c>
      <c r="V48" s="339" t="s">
        <v>997</v>
      </c>
      <c r="W48" s="239"/>
      <c r="X48" s="239"/>
      <c r="Y48" s="239"/>
      <c r="Z48" s="239"/>
      <c r="AA48" s="239"/>
      <c r="AB48" s="239"/>
      <c r="AC48" s="239"/>
    </row>
    <row r="49" spans="1:29" s="157" customFormat="1" ht="27" customHeight="1" collapsed="1">
      <c r="A49" s="426" t="s">
        <v>207</v>
      </c>
      <c r="B49" s="426"/>
      <c r="C49" s="426"/>
      <c r="D49" s="426"/>
      <c r="E49" s="426"/>
      <c r="F49" s="426"/>
      <c r="G49" s="428"/>
      <c r="H49" s="427" t="s">
        <v>272</v>
      </c>
      <c r="I49" s="427"/>
      <c r="J49" s="427"/>
      <c r="K49" s="427"/>
      <c r="L49" s="427"/>
      <c r="M49" s="427"/>
      <c r="N49" s="427"/>
      <c r="O49" s="427"/>
      <c r="P49" s="427"/>
      <c r="Q49" s="427"/>
      <c r="R49" s="427"/>
      <c r="S49" s="427"/>
      <c r="T49" s="427"/>
      <c r="U49" s="427"/>
      <c r="V49" s="427"/>
      <c r="W49" s="239"/>
      <c r="X49" s="239"/>
      <c r="Y49" s="239"/>
      <c r="Z49" s="239"/>
      <c r="AA49" s="239"/>
      <c r="AB49" s="239"/>
      <c r="AC49" s="239"/>
    </row>
    <row r="50" spans="1:29" s="157" customFormat="1" ht="162.75" hidden="1" customHeight="1" outlineLevel="1">
      <c r="A50" s="216">
        <v>34</v>
      </c>
      <c r="B50" s="216" t="s">
        <v>266</v>
      </c>
      <c r="C50" s="216" t="s">
        <v>218</v>
      </c>
      <c r="D50" s="216" t="s">
        <v>269</v>
      </c>
      <c r="E50" s="216" t="s">
        <v>426</v>
      </c>
      <c r="F50" s="229" t="s">
        <v>351</v>
      </c>
      <c r="G50" s="240" t="s">
        <v>352</v>
      </c>
      <c r="H50" s="219" t="s">
        <v>136</v>
      </c>
      <c r="I50" s="307" t="s">
        <v>141</v>
      </c>
      <c r="J50" s="271" t="str">
        <f t="array" ref="J50">INDEX(evaluacion,MATCH(H50&amp;I50,impacto&amp;probabilidad,0))</f>
        <v>12 = Zona de riesgo extrema. Evitar el riesgo. Reducir el riesgo, Compartir o transferir.</v>
      </c>
      <c r="K50" s="271" t="s">
        <v>171</v>
      </c>
      <c r="L50" s="250" t="s">
        <v>20</v>
      </c>
      <c r="M50" s="250" t="s">
        <v>353</v>
      </c>
      <c r="N50" s="271" t="str">
        <f t="array" aca="1" ref="N50" ca="1">OFFSET(valoracion,MATCH(J50&amp;K50&amp;L50,evaluacion2&amp;controles&amp;tipo,0),0)</f>
        <v>4 = Zona de riesgo alta. Reducir el riesgo. Evitar el riesgo compartir o transferir.</v>
      </c>
      <c r="O50" s="251" t="s">
        <v>306</v>
      </c>
      <c r="P50" s="251" t="s">
        <v>356</v>
      </c>
      <c r="Q50" s="248" t="s">
        <v>358</v>
      </c>
      <c r="R50" s="308" t="s">
        <v>632</v>
      </c>
      <c r="S50" s="309" t="s">
        <v>625</v>
      </c>
      <c r="T50" s="310">
        <v>1</v>
      </c>
      <c r="U50" s="302" t="s">
        <v>469</v>
      </c>
      <c r="V50" s="248"/>
      <c r="W50" s="239"/>
      <c r="X50" s="239"/>
      <c r="Y50" s="239"/>
      <c r="Z50" s="239"/>
      <c r="AA50" s="239"/>
      <c r="AB50" s="239"/>
      <c r="AC50" s="239"/>
    </row>
    <row r="51" spans="1:29" s="157" customFormat="1" ht="204.75" hidden="1" customHeight="1" outlineLevel="1">
      <c r="A51" s="216">
        <v>35</v>
      </c>
      <c r="B51" s="216" t="s">
        <v>267</v>
      </c>
      <c r="C51" s="216" t="s">
        <v>446</v>
      </c>
      <c r="D51" s="216" t="s">
        <v>270</v>
      </c>
      <c r="E51" s="216" t="s">
        <v>424</v>
      </c>
      <c r="F51" s="229" t="s">
        <v>626</v>
      </c>
      <c r="G51" s="240" t="s">
        <v>627</v>
      </c>
      <c r="H51" s="219" t="s">
        <v>136</v>
      </c>
      <c r="I51" s="307" t="s">
        <v>133</v>
      </c>
      <c r="J51" s="271" t="str">
        <f t="array" ref="J51">INDEX(evaluacion,MATCH(H51&amp;I51,impacto&amp;probabilidad,0))</f>
        <v>8 = Zona de riesgo alta. Reducir el riesgo. Evitar el riesgo compartir o transferir.</v>
      </c>
      <c r="K51" s="311" t="s">
        <v>171</v>
      </c>
      <c r="L51" s="307" t="s">
        <v>20</v>
      </c>
      <c r="M51" s="250" t="s">
        <v>354</v>
      </c>
      <c r="N51" s="271" t="str">
        <f t="array" aca="1" ref="N51" ca="1">OFFSET(valoracion,MATCH(J51&amp;K51&amp;L51,evaluacion2&amp;controles&amp;tipo,0),0)</f>
        <v>4 = Zona de riesgo baja. Asumir el riesgo</v>
      </c>
      <c r="O51" s="251" t="s">
        <v>306</v>
      </c>
      <c r="P51" s="251" t="s">
        <v>357</v>
      </c>
      <c r="Q51" s="248" t="s">
        <v>359</v>
      </c>
      <c r="R51" s="308" t="s">
        <v>632</v>
      </c>
      <c r="S51" s="309" t="s">
        <v>461</v>
      </c>
      <c r="T51" s="310">
        <v>1</v>
      </c>
      <c r="U51" s="302" t="s">
        <v>319</v>
      </c>
      <c r="V51" s="248" t="s">
        <v>923</v>
      </c>
      <c r="W51" s="239"/>
      <c r="X51" s="239"/>
      <c r="Y51" s="239"/>
      <c r="Z51" s="239"/>
      <c r="AA51" s="239"/>
      <c r="AB51" s="239"/>
      <c r="AC51" s="239"/>
    </row>
    <row r="52" spans="1:29" s="157" customFormat="1" ht="225.75" hidden="1" customHeight="1" outlineLevel="1">
      <c r="A52" s="216">
        <v>36</v>
      </c>
      <c r="B52" s="216" t="s">
        <v>268</v>
      </c>
      <c r="C52" s="216" t="s">
        <v>220</v>
      </c>
      <c r="D52" s="216" t="s">
        <v>271</v>
      </c>
      <c r="E52" s="216" t="s">
        <v>424</v>
      </c>
      <c r="F52" s="229" t="s">
        <v>635</v>
      </c>
      <c r="G52" s="240" t="s">
        <v>458</v>
      </c>
      <c r="H52" s="219" t="s">
        <v>135</v>
      </c>
      <c r="I52" s="307" t="s">
        <v>140</v>
      </c>
      <c r="J52" s="271" t="str">
        <f t="array" ref="J52">INDEX(evaluacion,MATCH(H52&amp;I52,impacto&amp;probabilidad,0))</f>
        <v>8 = Zona de riesgo alta. Reducir el riesgo. Evitar el riesgo compartir o transferir.</v>
      </c>
      <c r="K52" s="311" t="s">
        <v>171</v>
      </c>
      <c r="L52" s="307" t="s">
        <v>20</v>
      </c>
      <c r="M52" s="250" t="s">
        <v>355</v>
      </c>
      <c r="N52" s="271" t="str">
        <f t="array" aca="1" ref="N52" ca="1">OFFSET(valoracion,MATCH(J52&amp;K52&amp;L52,evaluacion2&amp;controles&amp;tipo,0),0)</f>
        <v>4 = Zona de riesgo baja. Asumir el riesgo</v>
      </c>
      <c r="O52" s="251" t="s">
        <v>306</v>
      </c>
      <c r="P52" s="251" t="s">
        <v>460</v>
      </c>
      <c r="Q52" s="248" t="s">
        <v>631</v>
      </c>
      <c r="R52" s="308" t="s">
        <v>634</v>
      </c>
      <c r="S52" s="250" t="s">
        <v>633</v>
      </c>
      <c r="T52" s="310">
        <v>1</v>
      </c>
      <c r="U52" s="302" t="s">
        <v>319</v>
      </c>
      <c r="V52" s="312" t="s">
        <v>924</v>
      </c>
      <c r="W52" s="239"/>
      <c r="X52" s="239"/>
      <c r="Y52" s="239"/>
      <c r="Z52" s="239"/>
      <c r="AA52" s="239"/>
      <c r="AB52" s="239"/>
      <c r="AC52" s="239"/>
    </row>
    <row r="53" spans="1:29" s="157" customFormat="1" ht="167.25" hidden="1" customHeight="1" outlineLevel="1">
      <c r="A53" s="216">
        <v>37</v>
      </c>
      <c r="B53" s="218" t="s">
        <v>731</v>
      </c>
      <c r="C53" s="216" t="s">
        <v>222</v>
      </c>
      <c r="D53" s="219" t="s">
        <v>764</v>
      </c>
      <c r="E53" s="216" t="s">
        <v>426</v>
      </c>
      <c r="F53" s="218" t="s">
        <v>658</v>
      </c>
      <c r="G53" s="256" t="s">
        <v>679</v>
      </c>
      <c r="H53" s="259" t="s">
        <v>722</v>
      </c>
      <c r="I53" s="259" t="s">
        <v>723</v>
      </c>
      <c r="J53" s="259" t="s">
        <v>691</v>
      </c>
      <c r="K53" s="311" t="s">
        <v>171</v>
      </c>
      <c r="L53" s="307" t="s">
        <v>20</v>
      </c>
      <c r="M53" s="259" t="s">
        <v>661</v>
      </c>
      <c r="N53" s="259" t="s">
        <v>691</v>
      </c>
      <c r="O53" s="251" t="s">
        <v>306</v>
      </c>
      <c r="P53" s="259" t="s">
        <v>733</v>
      </c>
      <c r="Q53" s="259" t="s">
        <v>699</v>
      </c>
      <c r="R53" s="308" t="s">
        <v>634</v>
      </c>
      <c r="S53" s="259" t="s">
        <v>734</v>
      </c>
      <c r="T53" s="310">
        <v>0</v>
      </c>
      <c r="U53" s="302" t="s">
        <v>524</v>
      </c>
      <c r="V53" s="304" t="s">
        <v>929</v>
      </c>
      <c r="W53" s="239"/>
      <c r="X53" s="239"/>
      <c r="Y53" s="239"/>
      <c r="Z53" s="239"/>
      <c r="AA53" s="239"/>
      <c r="AB53" s="239"/>
      <c r="AC53" s="239"/>
    </row>
    <row r="54" spans="1:29" s="157" customFormat="1" ht="225.75" hidden="1" customHeight="1" outlineLevel="1">
      <c r="A54" s="216">
        <v>38</v>
      </c>
      <c r="B54" s="137" t="s">
        <v>687</v>
      </c>
      <c r="C54" s="216" t="s">
        <v>222</v>
      </c>
      <c r="D54" s="219" t="s">
        <v>764</v>
      </c>
      <c r="E54" s="216" t="s">
        <v>426</v>
      </c>
      <c r="F54" s="218" t="s">
        <v>658</v>
      </c>
      <c r="G54" s="256" t="s">
        <v>696</v>
      </c>
      <c r="H54" s="259" t="s">
        <v>722</v>
      </c>
      <c r="I54" s="259" t="s">
        <v>723</v>
      </c>
      <c r="J54" s="259" t="s">
        <v>732</v>
      </c>
      <c r="K54" s="271" t="s">
        <v>171</v>
      </c>
      <c r="L54" s="250" t="s">
        <v>20</v>
      </c>
      <c r="M54" s="259" t="s">
        <v>667</v>
      </c>
      <c r="N54" s="259" t="s">
        <v>732</v>
      </c>
      <c r="O54" s="251" t="s">
        <v>306</v>
      </c>
      <c r="P54" s="259" t="s">
        <v>733</v>
      </c>
      <c r="Q54" s="259" t="s">
        <v>700</v>
      </c>
      <c r="R54" s="308" t="s">
        <v>634</v>
      </c>
      <c r="S54" s="259" t="s">
        <v>735</v>
      </c>
      <c r="T54" s="310">
        <v>0</v>
      </c>
      <c r="U54" s="302" t="s">
        <v>524</v>
      </c>
      <c r="V54" s="304" t="s">
        <v>925</v>
      </c>
      <c r="W54" s="239"/>
      <c r="X54" s="239"/>
      <c r="Y54" s="239"/>
      <c r="Z54" s="239"/>
      <c r="AA54" s="239"/>
      <c r="AB54" s="239"/>
      <c r="AC54" s="239"/>
    </row>
    <row r="55" spans="1:29" s="157" customFormat="1" ht="209.25" hidden="1" customHeight="1" outlineLevel="1">
      <c r="A55" s="216">
        <v>39</v>
      </c>
      <c r="B55" s="137" t="s">
        <v>688</v>
      </c>
      <c r="C55" s="216" t="s">
        <v>222</v>
      </c>
      <c r="D55" s="219" t="s">
        <v>764</v>
      </c>
      <c r="E55" s="216" t="s">
        <v>426</v>
      </c>
      <c r="F55" s="218" t="s">
        <v>658</v>
      </c>
      <c r="G55" s="256" t="s">
        <v>679</v>
      </c>
      <c r="H55" s="259" t="s">
        <v>722</v>
      </c>
      <c r="I55" s="259" t="s">
        <v>723</v>
      </c>
      <c r="J55" s="259" t="s">
        <v>691</v>
      </c>
      <c r="K55" s="271" t="s">
        <v>171</v>
      </c>
      <c r="L55" s="250" t="s">
        <v>20</v>
      </c>
      <c r="M55" s="259" t="s">
        <v>667</v>
      </c>
      <c r="N55" s="259" t="s">
        <v>691</v>
      </c>
      <c r="O55" s="251" t="s">
        <v>306</v>
      </c>
      <c r="P55" s="259" t="s">
        <v>733</v>
      </c>
      <c r="Q55" s="259" t="s">
        <v>692</v>
      </c>
      <c r="R55" s="308" t="s">
        <v>634</v>
      </c>
      <c r="S55" s="259" t="s">
        <v>736</v>
      </c>
      <c r="T55" s="310">
        <v>0</v>
      </c>
      <c r="U55" s="302" t="s">
        <v>524</v>
      </c>
      <c r="V55" s="306" t="s">
        <v>930</v>
      </c>
      <c r="W55" s="239"/>
      <c r="X55" s="239"/>
      <c r="Y55" s="239"/>
      <c r="Z55" s="239"/>
      <c r="AA55" s="239"/>
      <c r="AB55" s="239"/>
      <c r="AC55" s="239"/>
    </row>
    <row r="56" spans="1:29" s="158" customFormat="1" ht="27" customHeight="1" collapsed="1">
      <c r="A56" s="426" t="s">
        <v>645</v>
      </c>
      <c r="B56" s="426"/>
      <c r="C56" s="426"/>
      <c r="D56" s="426"/>
      <c r="E56" s="426"/>
      <c r="F56" s="426"/>
      <c r="G56" s="428"/>
      <c r="H56" s="427" t="s">
        <v>276</v>
      </c>
      <c r="I56" s="427"/>
      <c r="J56" s="427"/>
      <c r="K56" s="427"/>
      <c r="L56" s="427"/>
      <c r="M56" s="427"/>
      <c r="N56" s="427"/>
      <c r="O56" s="427"/>
      <c r="P56" s="427"/>
      <c r="Q56" s="427"/>
      <c r="R56" s="427"/>
      <c r="S56" s="427"/>
      <c r="T56" s="427"/>
      <c r="U56" s="427"/>
      <c r="V56" s="427"/>
      <c r="W56" s="239"/>
      <c r="X56" s="239"/>
      <c r="Y56" s="239"/>
      <c r="Z56" s="239"/>
      <c r="AA56" s="239"/>
      <c r="AB56" s="239"/>
      <c r="AC56" s="239"/>
    </row>
    <row r="57" spans="1:29" s="157" customFormat="1" ht="162.75" hidden="1" customHeight="1" outlineLevel="1">
      <c r="A57" s="216">
        <v>40</v>
      </c>
      <c r="B57" s="216" t="s">
        <v>273</v>
      </c>
      <c r="C57" s="216" t="s">
        <v>446</v>
      </c>
      <c r="D57" s="216" t="s">
        <v>274</v>
      </c>
      <c r="E57" s="216" t="s">
        <v>424</v>
      </c>
      <c r="F57" s="229" t="s">
        <v>737</v>
      </c>
      <c r="G57" s="240" t="s">
        <v>738</v>
      </c>
      <c r="H57" s="249" t="s">
        <v>136</v>
      </c>
      <c r="I57" s="245" t="s">
        <v>133</v>
      </c>
      <c r="J57" s="229" t="str">
        <f t="array" ref="J57">INDEX(evaluación.,MATCH(H57&amp;I57,Impacto..&amp;probabilidad..,0))</f>
        <v>8 = Zona de riesgo alta. Reducir el riesgo. Evitar el riesgo compartir o transferir.</v>
      </c>
      <c r="K57" s="255" t="s">
        <v>171</v>
      </c>
      <c r="L57" s="241" t="s">
        <v>20</v>
      </c>
      <c r="M57" s="242" t="s">
        <v>393</v>
      </c>
      <c r="N57" s="229" t="e">
        <f t="array" aca="1" ref="N57" ca="1">OFFSET(valoración..,MATCH(J57&amp;K57&amp;L57,evaluación2.&amp;controles..&amp;tipo..,0),0)</f>
        <v>#VALUE!</v>
      </c>
      <c r="O57" s="243" t="s">
        <v>306</v>
      </c>
      <c r="P57" s="243" t="s">
        <v>395</v>
      </c>
      <c r="Q57" s="244" t="s">
        <v>412</v>
      </c>
      <c r="R57" s="245" t="s">
        <v>596</v>
      </c>
      <c r="S57" s="242" t="s">
        <v>539</v>
      </c>
      <c r="T57" s="246">
        <v>1</v>
      </c>
      <c r="U57" s="247" t="s">
        <v>319</v>
      </c>
      <c r="V57" s="323" t="s">
        <v>931</v>
      </c>
      <c r="W57" s="239"/>
      <c r="X57" s="239"/>
      <c r="Y57" s="239"/>
      <c r="Z57" s="239"/>
      <c r="AA57" s="239"/>
      <c r="AB57" s="239"/>
      <c r="AC57" s="239"/>
    </row>
    <row r="58" spans="1:29" s="157" customFormat="1" ht="137.25" hidden="1" customHeight="1" outlineLevel="1">
      <c r="A58" s="216">
        <v>41</v>
      </c>
      <c r="B58" s="216" t="s">
        <v>869</v>
      </c>
      <c r="C58" s="216" t="s">
        <v>220</v>
      </c>
      <c r="D58" s="216" t="s">
        <v>275</v>
      </c>
      <c r="E58" s="216" t="s">
        <v>424</v>
      </c>
      <c r="F58" s="229" t="s">
        <v>392</v>
      </c>
      <c r="G58" s="240" t="s">
        <v>540</v>
      </c>
      <c r="H58" s="249" t="s">
        <v>132</v>
      </c>
      <c r="I58" s="245" t="s">
        <v>141</v>
      </c>
      <c r="J58" s="229" t="str">
        <f t="array" ref="J58">INDEX(evaluación.,MATCH(H58&amp;I58,Impacto..&amp;probabilidad..,0))</f>
        <v>9 = Zona de riesgo alta. Reducir el riesgo. Evitar el riesgo compartir o transferir.</v>
      </c>
      <c r="K58" s="255" t="s">
        <v>171</v>
      </c>
      <c r="L58" s="241" t="s">
        <v>20</v>
      </c>
      <c r="M58" s="242" t="s">
        <v>743</v>
      </c>
      <c r="N58" s="229" t="e">
        <f t="array" aca="1" ref="N58" ca="1">OFFSET(valoración..,MATCH(J58&amp;K58&amp;L58,evaluación2.&amp;controles..&amp;tipo..,0),0)</f>
        <v>#VALUE!</v>
      </c>
      <c r="O58" s="243" t="s">
        <v>348</v>
      </c>
      <c r="P58" s="243" t="s">
        <v>472</v>
      </c>
      <c r="Q58" s="244" t="s">
        <v>413</v>
      </c>
      <c r="R58" s="245" t="s">
        <v>596</v>
      </c>
      <c r="S58" s="258" t="s">
        <v>463</v>
      </c>
      <c r="T58" s="246">
        <v>1</v>
      </c>
      <c r="U58" s="247" t="s">
        <v>319</v>
      </c>
      <c r="V58" s="324" t="s">
        <v>932</v>
      </c>
      <c r="W58" s="239"/>
      <c r="X58" s="239"/>
      <c r="Y58" s="239"/>
      <c r="Z58" s="239"/>
      <c r="AA58" s="239"/>
      <c r="AB58" s="239"/>
      <c r="AC58" s="239"/>
    </row>
    <row r="59" spans="1:29" s="157" customFormat="1" ht="137.25" hidden="1" customHeight="1" outlineLevel="1">
      <c r="A59" s="216">
        <v>42</v>
      </c>
      <c r="B59" s="217" t="s">
        <v>778</v>
      </c>
      <c r="C59" s="216" t="s">
        <v>222</v>
      </c>
      <c r="D59" s="219" t="s">
        <v>764</v>
      </c>
      <c r="E59" s="216" t="s">
        <v>426</v>
      </c>
      <c r="F59" s="137" t="s">
        <v>658</v>
      </c>
      <c r="G59" s="256" t="s">
        <v>679</v>
      </c>
      <c r="H59" s="266" t="s">
        <v>741</v>
      </c>
      <c r="I59" s="263" t="s">
        <v>723</v>
      </c>
      <c r="J59" s="259" t="s">
        <v>742</v>
      </c>
      <c r="K59" s="255" t="s">
        <v>171</v>
      </c>
      <c r="L59" s="241" t="s">
        <v>20</v>
      </c>
      <c r="M59" s="260" t="s">
        <v>667</v>
      </c>
      <c r="N59" s="259" t="s">
        <v>742</v>
      </c>
      <c r="O59" s="243" t="s">
        <v>348</v>
      </c>
      <c r="P59" s="260" t="s">
        <v>680</v>
      </c>
      <c r="Q59" s="260" t="s">
        <v>699</v>
      </c>
      <c r="R59" s="245" t="s">
        <v>596</v>
      </c>
      <c r="S59" s="260" t="s">
        <v>744</v>
      </c>
      <c r="T59" s="246">
        <v>0</v>
      </c>
      <c r="U59" s="247" t="s">
        <v>524</v>
      </c>
      <c r="V59" s="304" t="s">
        <v>928</v>
      </c>
      <c r="W59" s="239"/>
      <c r="X59" s="239"/>
      <c r="Y59" s="239"/>
      <c r="Z59" s="239"/>
      <c r="AA59" s="239"/>
      <c r="AB59" s="239"/>
      <c r="AC59" s="239"/>
    </row>
    <row r="60" spans="1:29" s="157" customFormat="1" ht="137.25" hidden="1" customHeight="1" outlineLevel="1">
      <c r="A60" s="216">
        <v>43</v>
      </c>
      <c r="B60" s="137" t="s">
        <v>739</v>
      </c>
      <c r="C60" s="216" t="s">
        <v>222</v>
      </c>
      <c r="D60" s="219" t="s">
        <v>764</v>
      </c>
      <c r="E60" s="216" t="s">
        <v>426</v>
      </c>
      <c r="F60" s="137" t="s">
        <v>658</v>
      </c>
      <c r="G60" s="256" t="s">
        <v>679</v>
      </c>
      <c r="H60" s="266" t="s">
        <v>741</v>
      </c>
      <c r="I60" s="263" t="s">
        <v>723</v>
      </c>
      <c r="J60" s="259" t="s">
        <v>742</v>
      </c>
      <c r="K60" s="255" t="s">
        <v>171</v>
      </c>
      <c r="L60" s="241" t="s">
        <v>20</v>
      </c>
      <c r="M60" s="260" t="s">
        <v>667</v>
      </c>
      <c r="N60" s="259" t="s">
        <v>742</v>
      </c>
      <c r="O60" s="243" t="s">
        <v>348</v>
      </c>
      <c r="P60" s="260" t="s">
        <v>680</v>
      </c>
      <c r="Q60" s="260" t="s">
        <v>699</v>
      </c>
      <c r="R60" s="245" t="s">
        <v>596</v>
      </c>
      <c r="S60" s="260" t="s">
        <v>744</v>
      </c>
      <c r="T60" s="246">
        <v>0</v>
      </c>
      <c r="U60" s="247" t="s">
        <v>524</v>
      </c>
      <c r="V60" s="304" t="s">
        <v>929</v>
      </c>
      <c r="W60" s="239"/>
      <c r="X60" s="239"/>
      <c r="Y60" s="239"/>
      <c r="Z60" s="239"/>
      <c r="AA60" s="239"/>
      <c r="AB60" s="239"/>
      <c r="AC60" s="239"/>
    </row>
    <row r="61" spans="1:29" s="157" customFormat="1" ht="137.25" hidden="1" customHeight="1" outlineLevel="1">
      <c r="A61" s="216">
        <v>44</v>
      </c>
      <c r="B61" s="137" t="s">
        <v>740</v>
      </c>
      <c r="C61" s="216" t="s">
        <v>222</v>
      </c>
      <c r="D61" s="219" t="s">
        <v>764</v>
      </c>
      <c r="E61" s="216" t="s">
        <v>426</v>
      </c>
      <c r="F61" s="137" t="s">
        <v>658</v>
      </c>
      <c r="G61" s="256" t="s">
        <v>697</v>
      </c>
      <c r="H61" s="266" t="s">
        <v>741</v>
      </c>
      <c r="I61" s="263" t="s">
        <v>723</v>
      </c>
      <c r="J61" s="259" t="s">
        <v>742</v>
      </c>
      <c r="K61" s="255" t="s">
        <v>171</v>
      </c>
      <c r="L61" s="241" t="s">
        <v>20</v>
      </c>
      <c r="M61" s="260" t="s">
        <v>667</v>
      </c>
      <c r="N61" s="259" t="s">
        <v>742</v>
      </c>
      <c r="O61" s="243" t="s">
        <v>348</v>
      </c>
      <c r="P61" s="260" t="s">
        <v>680</v>
      </c>
      <c r="Q61" s="260" t="s">
        <v>699</v>
      </c>
      <c r="R61" s="245" t="s">
        <v>596</v>
      </c>
      <c r="S61" s="260" t="s">
        <v>744</v>
      </c>
      <c r="T61" s="246">
        <v>0</v>
      </c>
      <c r="U61" s="247" t="s">
        <v>524</v>
      </c>
      <c r="V61" s="304" t="s">
        <v>929</v>
      </c>
      <c r="W61" s="239"/>
      <c r="X61" s="239"/>
      <c r="Y61" s="239"/>
      <c r="Z61" s="239"/>
      <c r="AA61" s="239"/>
      <c r="AB61" s="239"/>
      <c r="AC61" s="239"/>
    </row>
    <row r="62" spans="1:29" s="157" customFormat="1" ht="137.25" hidden="1" customHeight="1" outlineLevel="1">
      <c r="A62" s="216">
        <v>45</v>
      </c>
      <c r="B62" s="137" t="s">
        <v>779</v>
      </c>
      <c r="C62" s="216" t="s">
        <v>222</v>
      </c>
      <c r="D62" s="219" t="s">
        <v>764</v>
      </c>
      <c r="E62" s="216" t="s">
        <v>426</v>
      </c>
      <c r="F62" s="137" t="s">
        <v>658</v>
      </c>
      <c r="G62" s="256" t="s">
        <v>697</v>
      </c>
      <c r="H62" s="266" t="s">
        <v>741</v>
      </c>
      <c r="I62" s="263" t="s">
        <v>723</v>
      </c>
      <c r="J62" s="259" t="s">
        <v>742</v>
      </c>
      <c r="K62" s="255" t="s">
        <v>171</v>
      </c>
      <c r="L62" s="241" t="s">
        <v>20</v>
      </c>
      <c r="M62" s="260" t="s">
        <v>667</v>
      </c>
      <c r="N62" s="259" t="s">
        <v>742</v>
      </c>
      <c r="O62" s="243" t="s">
        <v>348</v>
      </c>
      <c r="P62" s="260" t="s">
        <v>680</v>
      </c>
      <c r="Q62" s="260" t="s">
        <v>699</v>
      </c>
      <c r="R62" s="245" t="s">
        <v>596</v>
      </c>
      <c r="S62" s="260" t="s">
        <v>744</v>
      </c>
      <c r="T62" s="246">
        <v>0</v>
      </c>
      <c r="U62" s="247" t="s">
        <v>524</v>
      </c>
      <c r="V62" s="304" t="s">
        <v>929</v>
      </c>
      <c r="W62" s="239"/>
      <c r="X62" s="239"/>
      <c r="Y62" s="239"/>
      <c r="Z62" s="239"/>
      <c r="AA62" s="239"/>
      <c r="AB62" s="239"/>
      <c r="AC62" s="239"/>
    </row>
    <row r="63" spans="1:29" s="159" customFormat="1" ht="33.75" customHeight="1" collapsed="1">
      <c r="A63" s="426" t="s">
        <v>208</v>
      </c>
      <c r="B63" s="426"/>
      <c r="C63" s="426"/>
      <c r="D63" s="426"/>
      <c r="E63" s="426"/>
      <c r="F63" s="426"/>
      <c r="G63" s="428"/>
      <c r="H63" s="427" t="s">
        <v>281</v>
      </c>
      <c r="I63" s="427"/>
      <c r="J63" s="427"/>
      <c r="K63" s="427"/>
      <c r="L63" s="427"/>
      <c r="M63" s="427"/>
      <c r="N63" s="427"/>
      <c r="O63" s="427"/>
      <c r="P63" s="427"/>
      <c r="Q63" s="427"/>
      <c r="R63" s="427"/>
      <c r="S63" s="427"/>
      <c r="T63" s="427"/>
      <c r="U63" s="427"/>
      <c r="V63" s="427"/>
      <c r="W63" s="267"/>
      <c r="X63" s="267"/>
      <c r="Y63" s="267"/>
      <c r="Z63" s="267"/>
      <c r="AA63" s="267"/>
      <c r="AB63" s="267"/>
      <c r="AC63" s="267"/>
    </row>
    <row r="64" spans="1:29" s="157" customFormat="1" ht="409.5" hidden="1" customHeight="1" outlineLevel="1">
      <c r="A64" s="216">
        <v>46</v>
      </c>
      <c r="B64" s="216" t="s">
        <v>277</v>
      </c>
      <c r="C64" s="216" t="s">
        <v>446</v>
      </c>
      <c r="D64" s="216" t="s">
        <v>777</v>
      </c>
      <c r="E64" s="216" t="s">
        <v>426</v>
      </c>
      <c r="F64" s="229" t="s">
        <v>771</v>
      </c>
      <c r="G64" s="240" t="s">
        <v>772</v>
      </c>
      <c r="H64" s="216" t="s">
        <v>136</v>
      </c>
      <c r="I64" s="241" t="s">
        <v>133</v>
      </c>
      <c r="J64" s="229" t="str">
        <f t="array" ref="J64">INDEX(evaluacion,MATCH(H64&amp;I64,impacto&amp;probabilidad,0))</f>
        <v>8 = Zona de riesgo alta. Reducir el riesgo. Evitar el riesgo compartir o transferir.</v>
      </c>
      <c r="K64" s="255" t="s">
        <v>171</v>
      </c>
      <c r="L64" s="241" t="s">
        <v>20</v>
      </c>
      <c r="M64" s="242" t="s">
        <v>587</v>
      </c>
      <c r="N64" s="229" t="str">
        <f t="array" aca="1" ref="N64" ca="1">OFFSET(valoracion,MATCH(J64&amp;K64&amp;L64,evaluacion2&amp;controles&amp;tipo,0),0)</f>
        <v>4 = Zona de riesgo baja. Asumir el riesgo</v>
      </c>
      <c r="O64" s="243" t="s">
        <v>306</v>
      </c>
      <c r="P64" s="243" t="s">
        <v>773</v>
      </c>
      <c r="Q64" s="244" t="s">
        <v>774</v>
      </c>
      <c r="R64" s="245" t="s">
        <v>318</v>
      </c>
      <c r="S64" s="258" t="s">
        <v>564</v>
      </c>
      <c r="T64" s="246">
        <v>1</v>
      </c>
      <c r="U64" s="247" t="s">
        <v>464</v>
      </c>
      <c r="V64" s="356" t="s">
        <v>1023</v>
      </c>
      <c r="W64" s="239"/>
      <c r="X64" s="239"/>
      <c r="Y64" s="239"/>
      <c r="Z64" s="239"/>
      <c r="AA64" s="239"/>
      <c r="AB64" s="239"/>
      <c r="AC64" s="239"/>
    </row>
    <row r="65" spans="1:29" s="157" customFormat="1" ht="300.75" hidden="1" customHeight="1" outlineLevel="1">
      <c r="A65" s="216">
        <v>47</v>
      </c>
      <c r="B65" s="216" t="s">
        <v>278</v>
      </c>
      <c r="C65" s="216" t="s">
        <v>446</v>
      </c>
      <c r="D65" s="216" t="s">
        <v>775</v>
      </c>
      <c r="E65" s="216" t="s">
        <v>424</v>
      </c>
      <c r="F65" s="229" t="s">
        <v>450</v>
      </c>
      <c r="G65" s="240" t="s">
        <v>776</v>
      </c>
      <c r="H65" s="249" t="s">
        <v>136</v>
      </c>
      <c r="I65" s="245" t="s">
        <v>141</v>
      </c>
      <c r="J65" s="229" t="str">
        <f t="array" ref="J65">INDEX(evaluacion,MATCH(H65&amp;I65,impacto&amp;probabilidad,0))</f>
        <v>12 = Zona de riesgo extrema. Evitar el riesgo. Reducir el riesgo, Compartir o transferir.</v>
      </c>
      <c r="K65" s="255" t="s">
        <v>171</v>
      </c>
      <c r="L65" s="241" t="s">
        <v>20</v>
      </c>
      <c r="M65" s="242" t="s">
        <v>587</v>
      </c>
      <c r="N65" s="229" t="str">
        <f t="array" aca="1" ref="N65" ca="1">OFFSET(valoracion,MATCH(J65&amp;K65&amp;L65,evaluacion2&amp;controles&amp;tipo,0),0)</f>
        <v>4 = Zona de riesgo alta. Reducir el riesgo. Evitar el riesgo compartir o transferir.</v>
      </c>
      <c r="O65" s="243" t="s">
        <v>306</v>
      </c>
      <c r="P65" s="243" t="s">
        <v>391</v>
      </c>
      <c r="Q65" s="244" t="s">
        <v>414</v>
      </c>
      <c r="R65" s="245" t="s">
        <v>318</v>
      </c>
      <c r="S65" s="242" t="s">
        <v>568</v>
      </c>
      <c r="T65" s="246">
        <v>1</v>
      </c>
      <c r="U65" s="247" t="s">
        <v>464</v>
      </c>
      <c r="V65" s="356" t="s">
        <v>1018</v>
      </c>
      <c r="W65" s="239"/>
      <c r="X65" s="239"/>
      <c r="Y65" s="239"/>
      <c r="Z65" s="239"/>
      <c r="AA65" s="239"/>
      <c r="AB65" s="239"/>
      <c r="AC65" s="239"/>
    </row>
    <row r="66" spans="1:29" s="157" customFormat="1" ht="359.25" hidden="1" customHeight="1" outlineLevel="1">
      <c r="A66" s="216">
        <v>48</v>
      </c>
      <c r="B66" s="216" t="s">
        <v>279</v>
      </c>
      <c r="C66" s="216" t="s">
        <v>220</v>
      </c>
      <c r="D66" s="216" t="s">
        <v>280</v>
      </c>
      <c r="E66" s="216" t="s">
        <v>424</v>
      </c>
      <c r="F66" s="229" t="s">
        <v>389</v>
      </c>
      <c r="G66" s="240" t="s">
        <v>390</v>
      </c>
      <c r="H66" s="249" t="s">
        <v>132</v>
      </c>
      <c r="I66" s="245" t="s">
        <v>141</v>
      </c>
      <c r="J66" s="229" t="str">
        <f t="array" ref="J66">INDEX(evaluacion,MATCH(H66&amp;I66,impacto&amp;probabilidad,0))</f>
        <v>9 = Zona de riesgo alta. Reducir el riesgo. Evitar el riesgo compartir o transferir.</v>
      </c>
      <c r="K66" s="255" t="s">
        <v>171</v>
      </c>
      <c r="L66" s="241" t="s">
        <v>20</v>
      </c>
      <c r="M66" s="242" t="s">
        <v>569</v>
      </c>
      <c r="N66" s="229" t="str">
        <f t="array" aca="1" ref="N66" ca="1">OFFSET(valoracion,MATCH(J66&amp;K66&amp;L66,evaluacion2&amp;controles&amp;tipo,0),0)</f>
        <v>3 = Zona de riesgo moderada. Asumir el riesgo. Reducir el Riesgo.</v>
      </c>
      <c r="O66" s="243" t="s">
        <v>306</v>
      </c>
      <c r="P66" s="243" t="s">
        <v>570</v>
      </c>
      <c r="Q66" s="244" t="s">
        <v>415</v>
      </c>
      <c r="R66" s="245" t="s">
        <v>318</v>
      </c>
      <c r="S66" s="258" t="s">
        <v>745</v>
      </c>
      <c r="T66" s="246">
        <v>1</v>
      </c>
      <c r="U66" s="247" t="s">
        <v>464</v>
      </c>
      <c r="V66" s="349" t="s">
        <v>1019</v>
      </c>
      <c r="W66" s="239"/>
      <c r="X66" s="239"/>
      <c r="Y66" s="239"/>
      <c r="Z66" s="239"/>
      <c r="AA66" s="239"/>
      <c r="AB66" s="239"/>
      <c r="AC66" s="239"/>
    </row>
    <row r="67" spans="1:29" s="157" customFormat="1" ht="183" hidden="1" customHeight="1" outlineLevel="1">
      <c r="A67" s="216">
        <v>49</v>
      </c>
      <c r="B67" s="137" t="s">
        <v>687</v>
      </c>
      <c r="C67" s="216" t="s">
        <v>222</v>
      </c>
      <c r="D67" s="219" t="s">
        <v>764</v>
      </c>
      <c r="E67" s="216" t="s">
        <v>426</v>
      </c>
      <c r="F67" s="218" t="s">
        <v>658</v>
      </c>
      <c r="G67" s="256" t="s">
        <v>696</v>
      </c>
      <c r="H67" s="260" t="s">
        <v>722</v>
      </c>
      <c r="I67" s="263" t="s">
        <v>723</v>
      </c>
      <c r="J67" s="259" t="s">
        <v>732</v>
      </c>
      <c r="K67" s="255" t="s">
        <v>171</v>
      </c>
      <c r="L67" s="241" t="s">
        <v>20</v>
      </c>
      <c r="M67" s="260" t="s">
        <v>667</v>
      </c>
      <c r="N67" s="259" t="s">
        <v>732</v>
      </c>
      <c r="O67" s="243" t="s">
        <v>306</v>
      </c>
      <c r="P67" s="260" t="s">
        <v>733</v>
      </c>
      <c r="Q67" s="260" t="s">
        <v>700</v>
      </c>
      <c r="R67" s="245" t="s">
        <v>318</v>
      </c>
      <c r="S67" s="260" t="s">
        <v>703</v>
      </c>
      <c r="T67" s="246">
        <v>0</v>
      </c>
      <c r="U67" s="247" t="s">
        <v>524</v>
      </c>
      <c r="V67" s="353" t="s">
        <v>1020</v>
      </c>
      <c r="W67" s="239"/>
      <c r="X67" s="239"/>
      <c r="Y67" s="239"/>
      <c r="Z67" s="239"/>
      <c r="AA67" s="239"/>
      <c r="AB67" s="239"/>
      <c r="AC67" s="239"/>
    </row>
    <row r="68" spans="1:29" s="157" customFormat="1" ht="183" hidden="1" customHeight="1" outlineLevel="1">
      <c r="A68" s="216">
        <v>50</v>
      </c>
      <c r="B68" s="137" t="s">
        <v>746</v>
      </c>
      <c r="C68" s="216" t="s">
        <v>222</v>
      </c>
      <c r="D68" s="219" t="s">
        <v>764</v>
      </c>
      <c r="E68" s="216" t="s">
        <v>426</v>
      </c>
      <c r="F68" s="218" t="s">
        <v>658</v>
      </c>
      <c r="G68" s="256" t="s">
        <v>696</v>
      </c>
      <c r="H68" s="260" t="s">
        <v>722</v>
      </c>
      <c r="I68" s="263" t="s">
        <v>723</v>
      </c>
      <c r="J68" s="259" t="s">
        <v>732</v>
      </c>
      <c r="K68" s="253" t="s">
        <v>171</v>
      </c>
      <c r="L68" s="245" t="s">
        <v>20</v>
      </c>
      <c r="M68" s="260" t="s">
        <v>667</v>
      </c>
      <c r="N68" s="259" t="s">
        <v>732</v>
      </c>
      <c r="O68" s="243" t="s">
        <v>306</v>
      </c>
      <c r="P68" s="260" t="s">
        <v>733</v>
      </c>
      <c r="Q68" s="260" t="s">
        <v>700</v>
      </c>
      <c r="R68" s="245" t="s">
        <v>318</v>
      </c>
      <c r="S68" s="260" t="s">
        <v>747</v>
      </c>
      <c r="T68" s="246">
        <v>0</v>
      </c>
      <c r="U68" s="247" t="s">
        <v>524</v>
      </c>
      <c r="V68" s="349" t="s">
        <v>1021</v>
      </c>
      <c r="W68" s="239"/>
      <c r="X68" s="239"/>
      <c r="Y68" s="239"/>
      <c r="Z68" s="239"/>
      <c r="AA68" s="239"/>
      <c r="AB68" s="239"/>
      <c r="AC68" s="239"/>
    </row>
    <row r="69" spans="1:29" s="157" customFormat="1" ht="183" hidden="1" customHeight="1" outlineLevel="1">
      <c r="A69" s="216">
        <v>51</v>
      </c>
      <c r="B69" s="137" t="s">
        <v>668</v>
      </c>
      <c r="C69" s="216" t="s">
        <v>222</v>
      </c>
      <c r="D69" s="219" t="s">
        <v>764</v>
      </c>
      <c r="E69" s="216" t="s">
        <v>426</v>
      </c>
      <c r="F69" s="137" t="s">
        <v>658</v>
      </c>
      <c r="G69" s="256" t="s">
        <v>697</v>
      </c>
      <c r="H69" s="260" t="s">
        <v>722</v>
      </c>
      <c r="I69" s="263" t="s">
        <v>723</v>
      </c>
      <c r="J69" s="259" t="s">
        <v>691</v>
      </c>
      <c r="K69" s="253" t="s">
        <v>171</v>
      </c>
      <c r="L69" s="245" t="s">
        <v>20</v>
      </c>
      <c r="M69" s="260" t="s">
        <v>661</v>
      </c>
      <c r="N69" s="259" t="s">
        <v>691</v>
      </c>
      <c r="O69" s="243" t="s">
        <v>306</v>
      </c>
      <c r="P69" s="260" t="s">
        <v>733</v>
      </c>
      <c r="Q69" s="260" t="s">
        <v>699</v>
      </c>
      <c r="R69" s="245" t="s">
        <v>318</v>
      </c>
      <c r="S69" s="260" t="s">
        <v>702</v>
      </c>
      <c r="T69" s="246">
        <v>0</v>
      </c>
      <c r="U69" s="247" t="s">
        <v>524</v>
      </c>
      <c r="V69" s="350" t="s">
        <v>1022</v>
      </c>
      <c r="W69" s="239"/>
      <c r="X69" s="239"/>
      <c r="Y69" s="239"/>
      <c r="Z69" s="239"/>
      <c r="AA69" s="239"/>
      <c r="AB69" s="239"/>
      <c r="AC69" s="239"/>
    </row>
    <row r="70" spans="1:29" s="158" customFormat="1" ht="35.25" customHeight="1" collapsed="1">
      <c r="A70" s="426" t="s">
        <v>210</v>
      </c>
      <c r="B70" s="426"/>
      <c r="C70" s="426"/>
      <c r="D70" s="426"/>
      <c r="E70" s="426"/>
      <c r="F70" s="426"/>
      <c r="G70" s="428"/>
      <c r="H70" s="427" t="s">
        <v>289</v>
      </c>
      <c r="I70" s="427"/>
      <c r="J70" s="427"/>
      <c r="K70" s="427"/>
      <c r="L70" s="427"/>
      <c r="M70" s="427"/>
      <c r="N70" s="427"/>
      <c r="O70" s="427"/>
      <c r="P70" s="427"/>
      <c r="Q70" s="427"/>
      <c r="R70" s="427"/>
      <c r="S70" s="427"/>
      <c r="T70" s="427"/>
      <c r="U70" s="427"/>
      <c r="V70" s="427"/>
      <c r="W70" s="239"/>
      <c r="X70" s="239"/>
      <c r="Y70" s="239"/>
      <c r="Z70" s="239"/>
      <c r="AA70" s="239"/>
      <c r="AB70" s="239"/>
      <c r="AC70" s="239"/>
    </row>
    <row r="71" spans="1:29" s="157" customFormat="1" ht="156.75" hidden="1" customHeight="1" outlineLevel="1">
      <c r="A71" s="216">
        <v>52</v>
      </c>
      <c r="B71" s="216" t="s">
        <v>282</v>
      </c>
      <c r="C71" s="216" t="s">
        <v>446</v>
      </c>
      <c r="D71" s="216" t="s">
        <v>285</v>
      </c>
      <c r="E71" s="216" t="s">
        <v>424</v>
      </c>
      <c r="F71" s="229" t="s">
        <v>572</v>
      </c>
      <c r="G71" s="240" t="s">
        <v>396</v>
      </c>
      <c r="H71" s="249" t="s">
        <v>136</v>
      </c>
      <c r="I71" s="245" t="s">
        <v>133</v>
      </c>
      <c r="J71" s="229" t="str">
        <f t="array" ref="J71">INDEX(evaluacion,MATCH(H71&amp;I71,impacto&amp;probabilidad,0))</f>
        <v>8 = Zona de riesgo alta. Reducir el riesgo. Evitar el riesgo compartir o transferir.</v>
      </c>
      <c r="K71" s="255" t="s">
        <v>171</v>
      </c>
      <c r="L71" s="241" t="s">
        <v>20</v>
      </c>
      <c r="M71" s="242" t="s">
        <v>399</v>
      </c>
      <c r="N71" s="229" t="str">
        <f t="array" aca="1" ref="N71" ca="1">OFFSET(valoracion,MATCH(J71&amp;K71&amp;L71,evaluacion2&amp;controles&amp;tipo,0),0)</f>
        <v>4 = Zona de riesgo baja. Asumir el riesgo</v>
      </c>
      <c r="O71" s="243" t="s">
        <v>306</v>
      </c>
      <c r="P71" s="243" t="s">
        <v>465</v>
      </c>
      <c r="Q71" s="244" t="s">
        <v>407</v>
      </c>
      <c r="R71" s="245" t="s">
        <v>318</v>
      </c>
      <c r="S71" s="268" t="s">
        <v>577</v>
      </c>
      <c r="T71" s="246">
        <v>0.9</v>
      </c>
      <c r="U71" s="247" t="s">
        <v>319</v>
      </c>
      <c r="V71" s="305" t="s">
        <v>933</v>
      </c>
      <c r="W71" s="239"/>
      <c r="X71" s="239"/>
      <c r="Y71" s="239"/>
      <c r="Z71" s="239"/>
      <c r="AA71" s="239"/>
      <c r="AB71" s="239"/>
      <c r="AC71" s="239"/>
    </row>
    <row r="72" spans="1:29" s="157" customFormat="1" ht="174" hidden="1" customHeight="1" outlineLevel="1">
      <c r="A72" s="216">
        <v>53</v>
      </c>
      <c r="B72" s="216" t="s">
        <v>872</v>
      </c>
      <c r="C72" s="216" t="s">
        <v>218</v>
      </c>
      <c r="D72" s="216" t="s">
        <v>286</v>
      </c>
      <c r="E72" s="216" t="s">
        <v>427</v>
      </c>
      <c r="F72" s="229" t="s">
        <v>400</v>
      </c>
      <c r="G72" s="240" t="s">
        <v>397</v>
      </c>
      <c r="H72" s="249" t="s">
        <v>132</v>
      </c>
      <c r="I72" s="245" t="s">
        <v>141</v>
      </c>
      <c r="J72" s="229" t="str">
        <f t="array" ref="J72">INDEX(evaluacion,MATCH(H72&amp;I72,impacto&amp;probabilidad,0))</f>
        <v>9 = Zona de riesgo alta. Reducir el riesgo. Evitar el riesgo compartir o transferir.</v>
      </c>
      <c r="K72" s="216" t="s">
        <v>283</v>
      </c>
      <c r="L72" s="241" t="s">
        <v>20</v>
      </c>
      <c r="M72" s="242" t="s">
        <v>401</v>
      </c>
      <c r="N72" s="229" t="e">
        <f t="array" aca="1" ref="N72" ca="1">OFFSET(valoracion,MATCH(J72&amp;K72&amp;L72,evaluacion2&amp;controles&amp;tipo,0),0)</f>
        <v>#N/A</v>
      </c>
      <c r="O72" s="243" t="s">
        <v>306</v>
      </c>
      <c r="P72" s="243" t="s">
        <v>403</v>
      </c>
      <c r="Q72" s="244" t="s">
        <v>406</v>
      </c>
      <c r="R72" s="245" t="s">
        <v>318</v>
      </c>
      <c r="S72" s="268" t="s">
        <v>578</v>
      </c>
      <c r="T72" s="246">
        <v>0.9</v>
      </c>
      <c r="U72" s="247" t="s">
        <v>319</v>
      </c>
      <c r="V72" s="355" t="s">
        <v>1017</v>
      </c>
      <c r="W72" s="239"/>
      <c r="X72" s="239"/>
      <c r="Y72" s="239"/>
      <c r="Z72" s="239"/>
      <c r="AA72" s="239"/>
      <c r="AB72" s="239"/>
      <c r="AC72" s="239"/>
    </row>
    <row r="73" spans="1:29" s="157" customFormat="1" ht="225" hidden="1" customHeight="1" outlineLevel="1">
      <c r="A73" s="216">
        <v>54</v>
      </c>
      <c r="B73" s="216" t="s">
        <v>284</v>
      </c>
      <c r="C73" s="216" t="s">
        <v>220</v>
      </c>
      <c r="D73" s="216" t="s">
        <v>287</v>
      </c>
      <c r="E73" s="216" t="s">
        <v>425</v>
      </c>
      <c r="F73" s="229" t="s">
        <v>449</v>
      </c>
      <c r="G73" s="240" t="s">
        <v>584</v>
      </c>
      <c r="H73" s="249" t="s">
        <v>136</v>
      </c>
      <c r="I73" s="245" t="s">
        <v>133</v>
      </c>
      <c r="J73" s="229" t="str">
        <f t="array" ref="J73">INDEX(evaluacion,MATCH(H73&amp;I73,impacto&amp;probabilidad,0))</f>
        <v>8 = Zona de riesgo alta. Reducir el riesgo. Evitar el riesgo compartir o transferir.</v>
      </c>
      <c r="K73" s="255" t="s">
        <v>170</v>
      </c>
      <c r="L73" s="241" t="s">
        <v>20</v>
      </c>
      <c r="M73" s="242" t="s">
        <v>402</v>
      </c>
      <c r="N73" s="229" t="str">
        <f t="array" aca="1" ref="N73" ca="1">OFFSET(valoracion,MATCH(J73&amp;K73&amp;L73,evaluacion2&amp;controles&amp;tipo,0),0)</f>
        <v>6 = Zona de riesgo moderada. Asumir el riesgo. Reducir el Riesgo.</v>
      </c>
      <c r="O73" s="243" t="s">
        <v>306</v>
      </c>
      <c r="P73" s="243" t="s">
        <v>404</v>
      </c>
      <c r="Q73" s="244" t="s">
        <v>416</v>
      </c>
      <c r="R73" s="245" t="s">
        <v>318</v>
      </c>
      <c r="S73" s="242" t="s">
        <v>582</v>
      </c>
      <c r="T73" s="246">
        <v>1</v>
      </c>
      <c r="U73" s="247" t="s">
        <v>319</v>
      </c>
      <c r="V73" s="349" t="s">
        <v>1016</v>
      </c>
      <c r="W73" s="239"/>
      <c r="X73" s="239"/>
      <c r="Y73" s="239"/>
      <c r="Z73" s="239"/>
      <c r="AA73" s="239"/>
      <c r="AB73" s="239"/>
      <c r="AC73" s="239"/>
    </row>
    <row r="74" spans="1:29" s="157" customFormat="1" ht="117.75" hidden="1" customHeight="1" outlineLevel="1">
      <c r="A74" s="216">
        <v>55</v>
      </c>
      <c r="B74" s="216" t="s">
        <v>749</v>
      </c>
      <c r="C74" s="216" t="s">
        <v>446</v>
      </c>
      <c r="D74" s="216" t="s">
        <v>288</v>
      </c>
      <c r="E74" s="216" t="s">
        <v>427</v>
      </c>
      <c r="F74" s="229" t="s">
        <v>398</v>
      </c>
      <c r="G74" s="240" t="s">
        <v>583</v>
      </c>
      <c r="H74" s="216" t="s">
        <v>136</v>
      </c>
      <c r="I74" s="241" t="s">
        <v>143</v>
      </c>
      <c r="J74" s="229" t="str">
        <f t="array" ref="J74">INDEX(evaluacion,MATCH(H74&amp;I74,impacto&amp;probabilidad,0))</f>
        <v>4 = Zona de riesgo alta. Reducir el riesgo. Evitar el riesgo compartir o transferir.</v>
      </c>
      <c r="K74" s="255" t="s">
        <v>171</v>
      </c>
      <c r="L74" s="241" t="s">
        <v>20</v>
      </c>
      <c r="M74" s="242" t="s">
        <v>748</v>
      </c>
      <c r="N74" s="229" t="str">
        <f t="array" aca="1" ref="N74" ca="1">OFFSET(valoracion,MATCH(J74&amp;K74&amp;L74,evaluacion2&amp;controles&amp;tipo,0),0)</f>
        <v>4 = Zona de riesgo alta. Reducir el riesgo. Evitar el riesgo compartir o transferir.</v>
      </c>
      <c r="O74" s="243" t="s">
        <v>306</v>
      </c>
      <c r="P74" s="243" t="s">
        <v>405</v>
      </c>
      <c r="Q74" s="244" t="s">
        <v>408</v>
      </c>
      <c r="R74" s="245" t="s">
        <v>318</v>
      </c>
      <c r="S74" s="258" t="s">
        <v>466</v>
      </c>
      <c r="T74" s="246">
        <v>1</v>
      </c>
      <c r="U74" s="247" t="s">
        <v>586</v>
      </c>
      <c r="V74" s="354" t="s">
        <v>1015</v>
      </c>
      <c r="W74" s="239"/>
      <c r="X74" s="239"/>
      <c r="Y74" s="239"/>
      <c r="Z74" s="239"/>
      <c r="AA74" s="239"/>
      <c r="AB74" s="239"/>
      <c r="AC74" s="239"/>
    </row>
    <row r="75" spans="1:29" s="157" customFormat="1" ht="129.75" hidden="1" customHeight="1" outlineLevel="1">
      <c r="A75" s="216">
        <v>56</v>
      </c>
      <c r="B75" s="137" t="s">
        <v>668</v>
      </c>
      <c r="C75" s="216" t="s">
        <v>222</v>
      </c>
      <c r="D75" s="216" t="s">
        <v>287</v>
      </c>
      <c r="E75" s="216" t="s">
        <v>427</v>
      </c>
      <c r="F75" s="137" t="s">
        <v>658</v>
      </c>
      <c r="G75" s="256" t="s">
        <v>697</v>
      </c>
      <c r="H75" s="260" t="s">
        <v>722</v>
      </c>
      <c r="I75" s="263" t="s">
        <v>723</v>
      </c>
      <c r="J75" s="259" t="s">
        <v>691</v>
      </c>
      <c r="K75" s="255" t="s">
        <v>171</v>
      </c>
      <c r="L75" s="241" t="s">
        <v>20</v>
      </c>
      <c r="M75" s="260" t="s">
        <v>661</v>
      </c>
      <c r="N75" s="259" t="s">
        <v>691</v>
      </c>
      <c r="O75" s="243" t="s">
        <v>306</v>
      </c>
      <c r="P75" s="260" t="s">
        <v>753</v>
      </c>
      <c r="Q75" s="260" t="s">
        <v>699</v>
      </c>
      <c r="R75" s="245" t="s">
        <v>318</v>
      </c>
      <c r="S75" s="260" t="s">
        <v>755</v>
      </c>
      <c r="T75" s="246">
        <v>0</v>
      </c>
      <c r="U75" s="247" t="s">
        <v>524</v>
      </c>
      <c r="V75" s="350" t="s">
        <v>1014</v>
      </c>
      <c r="W75" s="239"/>
      <c r="X75" s="239"/>
      <c r="Y75" s="239"/>
      <c r="Z75" s="239"/>
      <c r="AA75" s="239"/>
      <c r="AB75" s="239"/>
      <c r="AC75" s="239"/>
    </row>
    <row r="76" spans="1:29" s="157" customFormat="1" ht="129.75" hidden="1" customHeight="1" outlineLevel="1">
      <c r="A76" s="216">
        <v>57</v>
      </c>
      <c r="B76" s="137" t="s">
        <v>731</v>
      </c>
      <c r="C76" s="216" t="s">
        <v>222</v>
      </c>
      <c r="D76" s="216" t="s">
        <v>287</v>
      </c>
      <c r="E76" s="216" t="s">
        <v>427</v>
      </c>
      <c r="F76" s="137" t="s">
        <v>658</v>
      </c>
      <c r="G76" s="256" t="s">
        <v>719</v>
      </c>
      <c r="H76" s="260" t="s">
        <v>722</v>
      </c>
      <c r="I76" s="263" t="s">
        <v>752</v>
      </c>
      <c r="J76" s="259" t="s">
        <v>691</v>
      </c>
      <c r="K76" s="255" t="s">
        <v>171</v>
      </c>
      <c r="L76" s="241" t="s">
        <v>20</v>
      </c>
      <c r="M76" s="260" t="s">
        <v>661</v>
      </c>
      <c r="N76" s="259" t="s">
        <v>691</v>
      </c>
      <c r="O76" s="243" t="s">
        <v>306</v>
      </c>
      <c r="P76" s="260" t="s">
        <v>753</v>
      </c>
      <c r="Q76" s="260" t="s">
        <v>754</v>
      </c>
      <c r="R76" s="245" t="s">
        <v>318</v>
      </c>
      <c r="S76" s="260" t="s">
        <v>755</v>
      </c>
      <c r="T76" s="246">
        <v>0</v>
      </c>
      <c r="U76" s="247" t="s">
        <v>524</v>
      </c>
      <c r="V76" s="353" t="s">
        <v>1013</v>
      </c>
      <c r="W76" s="239"/>
      <c r="X76" s="239"/>
      <c r="Y76" s="239"/>
      <c r="Z76" s="239"/>
      <c r="AA76" s="239"/>
      <c r="AB76" s="239"/>
      <c r="AC76" s="239"/>
    </row>
    <row r="77" spans="1:29" s="157" customFormat="1" ht="129.75" hidden="1" customHeight="1" outlineLevel="1">
      <c r="A77" s="216">
        <v>58</v>
      </c>
      <c r="B77" s="218" t="s">
        <v>750</v>
      </c>
      <c r="C77" s="216" t="s">
        <v>222</v>
      </c>
      <c r="D77" s="216" t="s">
        <v>287</v>
      </c>
      <c r="E77" s="216" t="s">
        <v>427</v>
      </c>
      <c r="F77" s="218" t="s">
        <v>658</v>
      </c>
      <c r="G77" s="256" t="s">
        <v>751</v>
      </c>
      <c r="H77" s="260" t="s">
        <v>722</v>
      </c>
      <c r="I77" s="263" t="s">
        <v>723</v>
      </c>
      <c r="J77" s="259" t="s">
        <v>732</v>
      </c>
      <c r="K77" s="255" t="s">
        <v>171</v>
      </c>
      <c r="L77" s="241" t="s">
        <v>20</v>
      </c>
      <c r="M77" s="260" t="s">
        <v>661</v>
      </c>
      <c r="N77" s="259" t="s">
        <v>732</v>
      </c>
      <c r="O77" s="243" t="s">
        <v>306</v>
      </c>
      <c r="P77" s="260" t="s">
        <v>753</v>
      </c>
      <c r="Q77" s="260" t="s">
        <v>700</v>
      </c>
      <c r="R77" s="245" t="s">
        <v>318</v>
      </c>
      <c r="S77" s="260" t="s">
        <v>755</v>
      </c>
      <c r="T77" s="246">
        <v>0</v>
      </c>
      <c r="U77" s="247" t="s">
        <v>524</v>
      </c>
      <c r="V77" s="349" t="s">
        <v>1012</v>
      </c>
      <c r="W77" s="239"/>
      <c r="X77" s="239"/>
      <c r="Y77" s="239"/>
      <c r="Z77" s="239"/>
      <c r="AA77" s="239"/>
      <c r="AB77" s="239"/>
      <c r="AC77" s="239"/>
    </row>
    <row r="78" spans="1:29" s="157" customFormat="1" ht="27" customHeight="1" collapsed="1">
      <c r="A78" s="426" t="s">
        <v>209</v>
      </c>
      <c r="B78" s="426"/>
      <c r="C78" s="426"/>
      <c r="D78" s="426"/>
      <c r="E78" s="426"/>
      <c r="F78" s="426"/>
      <c r="G78" s="428"/>
      <c r="H78" s="427" t="s">
        <v>293</v>
      </c>
      <c r="I78" s="427"/>
      <c r="J78" s="427"/>
      <c r="K78" s="427"/>
      <c r="L78" s="427"/>
      <c r="M78" s="427"/>
      <c r="N78" s="427"/>
      <c r="O78" s="427"/>
      <c r="P78" s="427"/>
      <c r="Q78" s="427"/>
      <c r="R78" s="427"/>
      <c r="S78" s="427"/>
      <c r="T78" s="427"/>
      <c r="U78" s="427"/>
      <c r="V78" s="427"/>
      <c r="W78" s="239"/>
      <c r="X78" s="239"/>
      <c r="Y78" s="239"/>
      <c r="Z78" s="239"/>
      <c r="AA78" s="239"/>
      <c r="AB78" s="239"/>
      <c r="AC78" s="239"/>
    </row>
    <row r="79" spans="1:29" s="157" customFormat="1" ht="113.25" hidden="1" customHeight="1" outlineLevel="1">
      <c r="A79" s="216">
        <v>59</v>
      </c>
      <c r="B79" s="216" t="s">
        <v>290</v>
      </c>
      <c r="C79" s="216" t="s">
        <v>218</v>
      </c>
      <c r="D79" s="216" t="s">
        <v>476</v>
      </c>
      <c r="E79" s="216" t="s">
        <v>425</v>
      </c>
      <c r="F79" s="229" t="s">
        <v>360</v>
      </c>
      <c r="G79" s="240" t="s">
        <v>590</v>
      </c>
      <c r="H79" s="249" t="s">
        <v>132</v>
      </c>
      <c r="I79" s="245" t="s">
        <v>141</v>
      </c>
      <c r="J79" s="229" t="str">
        <f t="array" ref="J79">INDEX(evaluacion,MATCH(H79&amp;I79,impacto&amp;probabilidad,0))</f>
        <v>9 = Zona de riesgo alta. Reducir el riesgo. Evitar el riesgo compartir o transferir.</v>
      </c>
      <c r="K79" s="229" t="s">
        <v>171</v>
      </c>
      <c r="L79" s="242" t="s">
        <v>20</v>
      </c>
      <c r="M79" s="242" t="s">
        <v>591</v>
      </c>
      <c r="N79" s="229" t="str">
        <f t="array" aca="1" ref="N79" ca="1">OFFSET(valoracion,MATCH(J79&amp;K79&amp;L79,evaluacion2&amp;controles&amp;tipo,0),0)</f>
        <v>3 = Zona de riesgo moderada. Asumir el riesgo. Reducir el Riesgo.</v>
      </c>
      <c r="O79" s="243" t="s">
        <v>306</v>
      </c>
      <c r="P79" s="243" t="s">
        <v>367</v>
      </c>
      <c r="Q79" s="244" t="s">
        <v>370</v>
      </c>
      <c r="R79" s="269" t="s">
        <v>318</v>
      </c>
      <c r="S79" s="247" t="s">
        <v>594</v>
      </c>
      <c r="T79" s="270">
        <v>1</v>
      </c>
      <c r="U79" s="247" t="s">
        <v>319</v>
      </c>
      <c r="V79" s="351" t="s">
        <v>1009</v>
      </c>
      <c r="W79" s="239"/>
      <c r="X79" s="239"/>
      <c r="Y79" s="239"/>
      <c r="Z79" s="239"/>
      <c r="AA79" s="239"/>
      <c r="AB79" s="239"/>
      <c r="AC79" s="239"/>
    </row>
    <row r="80" spans="1:29" s="157" customFormat="1" ht="99" hidden="1" customHeight="1" outlineLevel="1">
      <c r="A80" s="216">
        <v>60</v>
      </c>
      <c r="B80" s="216" t="s">
        <v>363</v>
      </c>
      <c r="C80" s="216" t="s">
        <v>220</v>
      </c>
      <c r="D80" s="216" t="s">
        <v>292</v>
      </c>
      <c r="E80" s="216" t="s">
        <v>425</v>
      </c>
      <c r="F80" s="229" t="s">
        <v>361</v>
      </c>
      <c r="G80" s="240" t="s">
        <v>364</v>
      </c>
      <c r="H80" s="249" t="s">
        <v>136</v>
      </c>
      <c r="I80" s="245" t="s">
        <v>133</v>
      </c>
      <c r="J80" s="229" t="str">
        <f t="array" ref="J80">INDEX(evaluacion,MATCH(H80&amp;I80,impacto&amp;probabilidad,0))</f>
        <v>8 = Zona de riesgo alta. Reducir el riesgo. Evitar el riesgo compartir o transferir.</v>
      </c>
      <c r="K80" s="229" t="s">
        <v>171</v>
      </c>
      <c r="L80" s="242" t="s">
        <v>20</v>
      </c>
      <c r="M80" s="242" t="s">
        <v>366</v>
      </c>
      <c r="N80" s="229" t="str">
        <f t="array" aca="1" ref="N80" ca="1">OFFSET(valoracion,MATCH(J80&amp;K80&amp;L80,evaluacion2&amp;controles&amp;tipo,0),0)</f>
        <v>4 = Zona de riesgo baja. Asumir el riesgo</v>
      </c>
      <c r="O80" s="243" t="s">
        <v>306</v>
      </c>
      <c r="P80" s="243" t="s">
        <v>368</v>
      </c>
      <c r="Q80" s="244" t="s">
        <v>371</v>
      </c>
      <c r="R80" s="269" t="s">
        <v>318</v>
      </c>
      <c r="S80" s="247" t="s">
        <v>644</v>
      </c>
      <c r="T80" s="270">
        <v>1</v>
      </c>
      <c r="U80" s="247" t="s">
        <v>320</v>
      </c>
      <c r="V80" s="349" t="s">
        <v>1010</v>
      </c>
      <c r="W80" s="239"/>
      <c r="X80" s="239"/>
      <c r="Y80" s="239"/>
      <c r="Z80" s="239"/>
      <c r="AA80" s="239"/>
      <c r="AB80" s="239"/>
      <c r="AC80" s="239"/>
    </row>
    <row r="81" spans="1:29" s="157" customFormat="1" ht="108" hidden="1" customHeight="1" outlineLevel="1">
      <c r="A81" s="216">
        <v>61</v>
      </c>
      <c r="B81" s="216" t="s">
        <v>291</v>
      </c>
      <c r="C81" s="216" t="s">
        <v>446</v>
      </c>
      <c r="D81" s="216" t="s">
        <v>475</v>
      </c>
      <c r="E81" s="216" t="s">
        <v>425</v>
      </c>
      <c r="F81" s="229" t="s">
        <v>362</v>
      </c>
      <c r="G81" s="240" t="s">
        <v>365</v>
      </c>
      <c r="H81" s="249" t="s">
        <v>136</v>
      </c>
      <c r="I81" s="245" t="s">
        <v>133</v>
      </c>
      <c r="J81" s="229" t="str">
        <f t="array" ref="J81">INDEX(evaluacion,MATCH(H81&amp;I81,impacto&amp;probabilidad,0))</f>
        <v>8 = Zona de riesgo alta. Reducir el riesgo. Evitar el riesgo compartir o transferir.</v>
      </c>
      <c r="K81" s="229" t="s">
        <v>171</v>
      </c>
      <c r="L81" s="242" t="s">
        <v>20</v>
      </c>
      <c r="M81" s="242" t="s">
        <v>595</v>
      </c>
      <c r="N81" s="229" t="str">
        <f t="array" aca="1" ref="N81" ca="1">OFFSET(valoracion,MATCH(J81&amp;K81&amp;L81,evaluacion2&amp;controles&amp;tipo,0),0)</f>
        <v>4 = Zona de riesgo baja. Asumir el riesgo</v>
      </c>
      <c r="O81" s="243" t="s">
        <v>306</v>
      </c>
      <c r="P81" s="243" t="s">
        <v>369</v>
      </c>
      <c r="Q81" s="244" t="s">
        <v>372</v>
      </c>
      <c r="R81" s="269" t="s">
        <v>318</v>
      </c>
      <c r="S81" s="247" t="s">
        <v>598</v>
      </c>
      <c r="T81" s="270">
        <v>1</v>
      </c>
      <c r="U81" s="247" t="s">
        <v>320</v>
      </c>
      <c r="V81" s="352" t="s">
        <v>1011</v>
      </c>
      <c r="W81" s="239"/>
      <c r="X81" s="239"/>
      <c r="Y81" s="239"/>
      <c r="Z81" s="239"/>
      <c r="AA81" s="239"/>
      <c r="AB81" s="239"/>
      <c r="AC81" s="239"/>
    </row>
    <row r="82" spans="1:29" s="157" customFormat="1" ht="123" hidden="1" customHeight="1" outlineLevel="1">
      <c r="A82" s="216">
        <v>62</v>
      </c>
      <c r="B82" s="219" t="s">
        <v>386</v>
      </c>
      <c r="C82" s="219" t="s">
        <v>446</v>
      </c>
      <c r="D82" s="219" t="s">
        <v>388</v>
      </c>
      <c r="E82" s="219" t="s">
        <v>426</v>
      </c>
      <c r="F82" s="271" t="s">
        <v>454</v>
      </c>
      <c r="G82" s="272" t="s">
        <v>455</v>
      </c>
      <c r="H82" s="249" t="s">
        <v>137</v>
      </c>
      <c r="I82" s="245" t="s">
        <v>143</v>
      </c>
      <c r="J82" s="229" t="str">
        <f t="array" ref="J82">INDEX(evaluacion,MATCH(H82&amp;I82,impacto&amp;probabilidad,0))</f>
        <v>5 = Zona de riesgo alta. Reducir el riesgo. Evitar el riesgo compartir o transferir.</v>
      </c>
      <c r="K82" s="229" t="s">
        <v>169</v>
      </c>
      <c r="L82" s="242" t="s">
        <v>20</v>
      </c>
      <c r="M82" s="242" t="s">
        <v>387</v>
      </c>
      <c r="N82" s="229" t="str">
        <f t="array" aca="1" ref="N82" ca="1">OFFSET(valoracion,MATCH(J82&amp;K82&amp;L82,evaluacion2&amp;controles&amp;tipo,0),0)</f>
        <v>5 = Zona de riesgo alta. Reducir el riesgo. Evitar el riesgo compartir o transferir.</v>
      </c>
      <c r="O82" s="243" t="s">
        <v>4</v>
      </c>
      <c r="P82" s="243" t="s">
        <v>599</v>
      </c>
      <c r="Q82" s="244" t="s">
        <v>600</v>
      </c>
      <c r="R82" s="269" t="s">
        <v>318</v>
      </c>
      <c r="S82" s="247" t="s">
        <v>601</v>
      </c>
      <c r="T82" s="246">
        <v>1</v>
      </c>
      <c r="U82" s="247" t="s">
        <v>320</v>
      </c>
      <c r="V82" s="349" t="s">
        <v>1008</v>
      </c>
      <c r="W82" s="239"/>
      <c r="X82" s="239"/>
      <c r="Y82" s="239"/>
      <c r="Z82" s="239"/>
      <c r="AA82" s="239"/>
      <c r="AB82" s="239"/>
      <c r="AC82" s="239"/>
    </row>
    <row r="83" spans="1:29" s="157" customFormat="1" ht="123" hidden="1" customHeight="1" outlineLevel="1">
      <c r="A83" s="216">
        <v>63</v>
      </c>
      <c r="B83" s="217" t="s">
        <v>756</v>
      </c>
      <c r="C83" s="219" t="s">
        <v>222</v>
      </c>
      <c r="D83" s="219" t="s">
        <v>764</v>
      </c>
      <c r="E83" s="219" t="s">
        <v>426</v>
      </c>
      <c r="F83" s="218" t="s">
        <v>658</v>
      </c>
      <c r="G83" s="256" t="s">
        <v>757</v>
      </c>
      <c r="H83" s="260" t="s">
        <v>758</v>
      </c>
      <c r="I83" s="260" t="s">
        <v>141</v>
      </c>
      <c r="J83" s="259" t="s">
        <v>691</v>
      </c>
      <c r="K83" s="229" t="s">
        <v>171</v>
      </c>
      <c r="L83" s="242" t="s">
        <v>20</v>
      </c>
      <c r="M83" s="260" t="s">
        <v>661</v>
      </c>
      <c r="N83" s="259" t="s">
        <v>691</v>
      </c>
      <c r="O83" s="243" t="s">
        <v>4</v>
      </c>
      <c r="P83" s="260" t="s">
        <v>759</v>
      </c>
      <c r="Q83" s="260" t="s">
        <v>754</v>
      </c>
      <c r="R83" s="269" t="s">
        <v>318</v>
      </c>
      <c r="S83" s="260" t="s">
        <v>761</v>
      </c>
      <c r="T83" s="246">
        <v>0</v>
      </c>
      <c r="U83" s="247" t="s">
        <v>524</v>
      </c>
      <c r="V83" s="349" t="s">
        <v>1005</v>
      </c>
      <c r="W83" s="239"/>
      <c r="X83" s="239"/>
      <c r="Y83" s="239"/>
      <c r="Z83" s="239"/>
      <c r="AA83" s="239"/>
      <c r="AB83" s="239"/>
      <c r="AC83" s="239"/>
    </row>
    <row r="84" spans="1:29" s="157" customFormat="1" ht="123" hidden="1" customHeight="1" outlineLevel="1">
      <c r="A84" s="216">
        <v>64</v>
      </c>
      <c r="B84" s="137" t="s">
        <v>668</v>
      </c>
      <c r="C84" s="219" t="s">
        <v>222</v>
      </c>
      <c r="D84" s="219" t="s">
        <v>764</v>
      </c>
      <c r="E84" s="219" t="s">
        <v>426</v>
      </c>
      <c r="F84" s="137" t="s">
        <v>658</v>
      </c>
      <c r="G84" s="256" t="s">
        <v>757</v>
      </c>
      <c r="H84" s="260" t="s">
        <v>722</v>
      </c>
      <c r="I84" s="263" t="s">
        <v>723</v>
      </c>
      <c r="J84" s="259" t="s">
        <v>691</v>
      </c>
      <c r="K84" s="229" t="s">
        <v>171</v>
      </c>
      <c r="L84" s="242" t="s">
        <v>20</v>
      </c>
      <c r="M84" s="260" t="s">
        <v>667</v>
      </c>
      <c r="N84" s="259" t="s">
        <v>691</v>
      </c>
      <c r="O84" s="243" t="s">
        <v>4</v>
      </c>
      <c r="P84" s="260" t="s">
        <v>759</v>
      </c>
      <c r="Q84" s="260" t="s">
        <v>699</v>
      </c>
      <c r="R84" s="269" t="s">
        <v>318</v>
      </c>
      <c r="S84" s="260" t="s">
        <v>762</v>
      </c>
      <c r="T84" s="246">
        <v>0</v>
      </c>
      <c r="U84" s="247" t="s">
        <v>524</v>
      </c>
      <c r="V84" s="350" t="s">
        <v>1006</v>
      </c>
      <c r="W84" s="239"/>
      <c r="X84" s="239"/>
      <c r="Y84" s="239"/>
      <c r="Z84" s="239"/>
      <c r="AA84" s="239"/>
      <c r="AB84" s="239"/>
      <c r="AC84" s="239"/>
    </row>
    <row r="85" spans="1:29" s="157" customFormat="1" ht="123" hidden="1" customHeight="1" outlineLevel="1">
      <c r="A85" s="216">
        <v>65</v>
      </c>
      <c r="B85" s="137" t="s">
        <v>688</v>
      </c>
      <c r="C85" s="219" t="s">
        <v>222</v>
      </c>
      <c r="D85" s="219" t="s">
        <v>764</v>
      </c>
      <c r="E85" s="219" t="s">
        <v>426</v>
      </c>
      <c r="F85" s="218" t="s">
        <v>658</v>
      </c>
      <c r="G85" s="256" t="s">
        <v>679</v>
      </c>
      <c r="H85" s="260" t="s">
        <v>722</v>
      </c>
      <c r="I85" s="263" t="s">
        <v>723</v>
      </c>
      <c r="J85" s="259" t="s">
        <v>691</v>
      </c>
      <c r="K85" s="229" t="s">
        <v>171</v>
      </c>
      <c r="L85" s="242" t="s">
        <v>20</v>
      </c>
      <c r="M85" s="260" t="s">
        <v>667</v>
      </c>
      <c r="N85" s="259" t="s">
        <v>691</v>
      </c>
      <c r="O85" s="243" t="s">
        <v>4</v>
      </c>
      <c r="P85" s="260" t="s">
        <v>760</v>
      </c>
      <c r="Q85" s="260" t="s">
        <v>692</v>
      </c>
      <c r="R85" s="269" t="s">
        <v>318</v>
      </c>
      <c r="S85" s="260" t="s">
        <v>763</v>
      </c>
      <c r="T85" s="246">
        <v>0</v>
      </c>
      <c r="U85" s="247" t="s">
        <v>524</v>
      </c>
      <c r="V85" s="350" t="s">
        <v>1007</v>
      </c>
      <c r="W85" s="239"/>
      <c r="X85" s="239"/>
      <c r="Y85" s="239"/>
      <c r="Z85" s="239"/>
      <c r="AA85" s="239"/>
      <c r="AB85" s="239"/>
      <c r="AC85" s="239"/>
    </row>
    <row r="86" spans="1:29" s="152" customFormat="1" ht="34.5" customHeight="1" collapsed="1">
      <c r="A86" s="426" t="s">
        <v>211</v>
      </c>
      <c r="B86" s="426"/>
      <c r="C86" s="426"/>
      <c r="D86" s="426"/>
      <c r="E86" s="426"/>
      <c r="F86" s="426"/>
      <c r="G86" s="428"/>
      <c r="H86" s="427" t="s">
        <v>301</v>
      </c>
      <c r="I86" s="427"/>
      <c r="J86" s="427"/>
      <c r="K86" s="427"/>
      <c r="L86" s="427"/>
      <c r="M86" s="427"/>
      <c r="N86" s="427"/>
      <c r="O86" s="427"/>
      <c r="P86" s="427"/>
      <c r="Q86" s="427"/>
      <c r="R86" s="427"/>
      <c r="S86" s="427"/>
      <c r="T86" s="427"/>
      <c r="U86" s="427"/>
      <c r="V86" s="427"/>
      <c r="W86" s="267"/>
      <c r="X86" s="267"/>
      <c r="Y86" s="267"/>
      <c r="Z86" s="267"/>
      <c r="AA86" s="267"/>
      <c r="AB86" s="267"/>
      <c r="AC86" s="267"/>
    </row>
    <row r="87" spans="1:29" s="152" customFormat="1" ht="111.75" hidden="1" customHeight="1" outlineLevel="1">
      <c r="A87" s="249">
        <v>66</v>
      </c>
      <c r="B87" s="220" t="s">
        <v>294</v>
      </c>
      <c r="C87" s="216" t="s">
        <v>220</v>
      </c>
      <c r="D87" s="220" t="s">
        <v>297</v>
      </c>
      <c r="E87" s="220" t="s">
        <v>425</v>
      </c>
      <c r="F87" s="273" t="s">
        <v>373</v>
      </c>
      <c r="G87" s="274" t="s">
        <v>375</v>
      </c>
      <c r="H87" s="249" t="s">
        <v>132</v>
      </c>
      <c r="I87" s="245" t="s">
        <v>141</v>
      </c>
      <c r="J87" s="229" t="str">
        <f t="array" ref="J87">INDEX(evaluacion,MATCH(H87&amp;I87,impacto&amp;probabilidad,0))</f>
        <v>9 = Zona de riesgo alta. Reducir el riesgo. Evitar el riesgo compartir o transferir.</v>
      </c>
      <c r="K87" s="255" t="s">
        <v>171</v>
      </c>
      <c r="L87" s="241" t="s">
        <v>20</v>
      </c>
      <c r="M87" s="242" t="s">
        <v>377</v>
      </c>
      <c r="N87" s="229" t="str">
        <f t="array" aca="1" ref="N87" ca="1">OFFSET(valoracion,MATCH(J87&amp;K87&amp;L87,evaluacion2&amp;controles&amp;tipo,0),0)</f>
        <v>3 = Zona de riesgo moderada. Asumir el riesgo. Reducir el Riesgo.</v>
      </c>
      <c r="O87" s="243" t="s">
        <v>306</v>
      </c>
      <c r="P87" s="243" t="s">
        <v>379</v>
      </c>
      <c r="Q87" s="244" t="s">
        <v>381</v>
      </c>
      <c r="R87" s="245" t="s">
        <v>385</v>
      </c>
      <c r="S87" s="258" t="s">
        <v>468</v>
      </c>
      <c r="T87" s="246">
        <v>1</v>
      </c>
      <c r="U87" s="247" t="s">
        <v>469</v>
      </c>
      <c r="V87" s="314" t="s">
        <v>979</v>
      </c>
      <c r="W87" s="267"/>
      <c r="X87" s="267"/>
      <c r="Y87" s="267"/>
      <c r="Z87" s="267"/>
      <c r="AA87" s="267"/>
      <c r="AB87" s="267"/>
      <c r="AC87" s="267"/>
    </row>
    <row r="88" spans="1:29" s="152" customFormat="1" ht="144.75" hidden="1" customHeight="1" outlineLevel="1">
      <c r="A88" s="249">
        <v>67</v>
      </c>
      <c r="B88" s="220" t="s">
        <v>295</v>
      </c>
      <c r="C88" s="216" t="s">
        <v>220</v>
      </c>
      <c r="D88" s="220" t="s">
        <v>298</v>
      </c>
      <c r="E88" s="220" t="s">
        <v>425</v>
      </c>
      <c r="F88" s="273" t="s">
        <v>374</v>
      </c>
      <c r="G88" s="274" t="s">
        <v>376</v>
      </c>
      <c r="H88" s="249" t="s">
        <v>135</v>
      </c>
      <c r="I88" s="245" t="s">
        <v>141</v>
      </c>
      <c r="J88" s="229" t="str">
        <f t="array" ref="J88">INDEX(evaluacion,MATCH(H88&amp;I88,impacto&amp;probabilidad,0))</f>
        <v>6 = Zona de riesgo moderada. Asumir el riesgo. Reducir el Riesgo.</v>
      </c>
      <c r="K88" s="255" t="s">
        <v>171</v>
      </c>
      <c r="L88" s="241" t="s">
        <v>20</v>
      </c>
      <c r="M88" s="242" t="s">
        <v>378</v>
      </c>
      <c r="N88" s="229" t="str">
        <f t="array" aca="1" ref="N88" ca="1">OFFSET(valoracion,MATCH(J88&amp;K88&amp;L88,evaluacion2&amp;controles&amp;tipo,0),0)</f>
        <v>2 = Zona de riesgo baja. Asumir el riesgo</v>
      </c>
      <c r="O88" s="243" t="s">
        <v>4</v>
      </c>
      <c r="P88" s="243" t="s">
        <v>382</v>
      </c>
      <c r="Q88" s="244" t="s">
        <v>383</v>
      </c>
      <c r="R88" s="245" t="s">
        <v>385</v>
      </c>
      <c r="S88" s="242" t="s">
        <v>519</v>
      </c>
      <c r="T88" s="246">
        <v>1</v>
      </c>
      <c r="U88" s="247" t="s">
        <v>320</v>
      </c>
      <c r="V88" s="315" t="s">
        <v>980</v>
      </c>
      <c r="W88" s="267"/>
      <c r="X88" s="267"/>
      <c r="Y88" s="267"/>
      <c r="Z88" s="267"/>
      <c r="AA88" s="267"/>
      <c r="AB88" s="267"/>
      <c r="AC88" s="267"/>
    </row>
    <row r="89" spans="1:29" s="152" customFormat="1" ht="144.75" hidden="1" customHeight="1" outlineLevel="1">
      <c r="A89" s="249">
        <v>68</v>
      </c>
      <c r="B89" s="220" t="s">
        <v>296</v>
      </c>
      <c r="C89" s="216" t="s">
        <v>446</v>
      </c>
      <c r="D89" s="220" t="s">
        <v>299</v>
      </c>
      <c r="E89" s="220" t="s">
        <v>425</v>
      </c>
      <c r="F89" s="273" t="s">
        <v>374</v>
      </c>
      <c r="G89" s="274" t="s">
        <v>451</v>
      </c>
      <c r="H89" s="249" t="s">
        <v>132</v>
      </c>
      <c r="I89" s="245" t="s">
        <v>141</v>
      </c>
      <c r="J89" s="229" t="str">
        <f t="array" ref="J89">INDEX(evaluacion,MATCH(H89&amp;I89,impacto&amp;probabilidad,0))</f>
        <v>9 = Zona de riesgo alta. Reducir el riesgo. Evitar el riesgo compartir o transferir.</v>
      </c>
      <c r="K89" s="255" t="s">
        <v>171</v>
      </c>
      <c r="L89" s="241" t="s">
        <v>20</v>
      </c>
      <c r="M89" s="242" t="s">
        <v>470</v>
      </c>
      <c r="N89" s="229" t="str">
        <f t="array" aca="1" ref="N89" ca="1">OFFSET(valoracion,MATCH(J89&amp;K89&amp;L89,evaluacion2&amp;controles&amp;tipo,0),0)</f>
        <v>3 = Zona de riesgo moderada. Asumir el riesgo. Reducir el Riesgo.</v>
      </c>
      <c r="O89" s="243" t="s">
        <v>4</v>
      </c>
      <c r="P89" s="243" t="s">
        <v>380</v>
      </c>
      <c r="Q89" s="243" t="s">
        <v>384</v>
      </c>
      <c r="R89" s="245" t="s">
        <v>704</v>
      </c>
      <c r="S89" s="242" t="s">
        <v>525</v>
      </c>
      <c r="T89" s="246">
        <v>1</v>
      </c>
      <c r="U89" s="247" t="s">
        <v>524</v>
      </c>
      <c r="V89" s="315" t="s">
        <v>984</v>
      </c>
      <c r="W89" s="267"/>
      <c r="X89" s="267"/>
      <c r="Y89" s="267"/>
      <c r="Z89" s="267"/>
      <c r="AA89" s="267"/>
      <c r="AB89" s="267"/>
      <c r="AC89" s="267"/>
    </row>
    <row r="90" spans="1:29" s="152" customFormat="1" ht="156.75" hidden="1" customHeight="1" outlineLevel="1">
      <c r="A90" s="249">
        <v>69</v>
      </c>
      <c r="B90" s="137" t="s">
        <v>695</v>
      </c>
      <c r="C90" s="216" t="s">
        <v>222</v>
      </c>
      <c r="D90" s="220" t="s">
        <v>764</v>
      </c>
      <c r="E90" s="220" t="s">
        <v>426</v>
      </c>
      <c r="F90" s="137" t="s">
        <v>658</v>
      </c>
      <c r="G90" s="256" t="s">
        <v>696</v>
      </c>
      <c r="H90" s="260" t="s">
        <v>722</v>
      </c>
      <c r="I90" s="263" t="s">
        <v>723</v>
      </c>
      <c r="J90" s="253" t="s">
        <v>675</v>
      </c>
      <c r="K90" s="255" t="s">
        <v>171</v>
      </c>
      <c r="L90" s="241" t="s">
        <v>20</v>
      </c>
      <c r="M90" s="260" t="s">
        <v>661</v>
      </c>
      <c r="N90" s="253" t="s">
        <v>730</v>
      </c>
      <c r="O90" s="243" t="s">
        <v>4</v>
      </c>
      <c r="P90" s="260" t="s">
        <v>698</v>
      </c>
      <c r="Q90" s="260" t="s">
        <v>699</v>
      </c>
      <c r="R90" s="245" t="s">
        <v>704</v>
      </c>
      <c r="S90" s="260" t="s">
        <v>701</v>
      </c>
      <c r="T90" s="246">
        <v>0</v>
      </c>
      <c r="U90" s="247" t="s">
        <v>524</v>
      </c>
      <c r="V90" s="313" t="s">
        <v>981</v>
      </c>
      <c r="W90" s="267"/>
      <c r="X90" s="267"/>
      <c r="Y90" s="267"/>
      <c r="Z90" s="267"/>
      <c r="AA90" s="267"/>
      <c r="AB90" s="267"/>
      <c r="AC90" s="267"/>
    </row>
    <row r="91" spans="1:29" s="152" customFormat="1" ht="144.75" hidden="1" customHeight="1" outlineLevel="1">
      <c r="A91" s="249">
        <v>70</v>
      </c>
      <c r="B91" s="137" t="s">
        <v>668</v>
      </c>
      <c r="C91" s="216" t="s">
        <v>222</v>
      </c>
      <c r="D91" s="220" t="s">
        <v>764</v>
      </c>
      <c r="E91" s="220" t="s">
        <v>426</v>
      </c>
      <c r="F91" s="137" t="s">
        <v>658</v>
      </c>
      <c r="G91" s="256" t="s">
        <v>697</v>
      </c>
      <c r="H91" s="260" t="s">
        <v>722</v>
      </c>
      <c r="I91" s="263" t="s">
        <v>723</v>
      </c>
      <c r="J91" s="253" t="s">
        <v>675</v>
      </c>
      <c r="K91" s="255" t="s">
        <v>171</v>
      </c>
      <c r="L91" s="241" t="s">
        <v>20</v>
      </c>
      <c r="M91" s="260" t="s">
        <v>661</v>
      </c>
      <c r="N91" s="253" t="s">
        <v>730</v>
      </c>
      <c r="O91" s="243" t="s">
        <v>4</v>
      </c>
      <c r="P91" s="260" t="s">
        <v>698</v>
      </c>
      <c r="Q91" s="260" t="s">
        <v>699</v>
      </c>
      <c r="R91" s="245" t="s">
        <v>704</v>
      </c>
      <c r="S91" s="260" t="s">
        <v>702</v>
      </c>
      <c r="T91" s="246">
        <v>0</v>
      </c>
      <c r="U91" s="247" t="s">
        <v>524</v>
      </c>
      <c r="V91" s="248" t="s">
        <v>982</v>
      </c>
      <c r="W91" s="267"/>
      <c r="X91" s="267"/>
      <c r="Y91" s="267"/>
      <c r="Z91" s="267"/>
      <c r="AA91" s="267"/>
      <c r="AB91" s="267"/>
      <c r="AC91" s="267"/>
    </row>
    <row r="92" spans="1:29" s="152" customFormat="1" ht="135" hidden="1" customHeight="1" outlineLevel="1">
      <c r="A92" s="275">
        <v>71</v>
      </c>
      <c r="B92" s="221" t="s">
        <v>864</v>
      </c>
      <c r="C92" s="230" t="s">
        <v>222</v>
      </c>
      <c r="D92" s="276" t="s">
        <v>764</v>
      </c>
      <c r="E92" s="276" t="s">
        <v>426</v>
      </c>
      <c r="F92" s="277" t="s">
        <v>658</v>
      </c>
      <c r="G92" s="278" t="s">
        <v>696</v>
      </c>
      <c r="H92" s="260" t="s">
        <v>722</v>
      </c>
      <c r="I92" s="263" t="s">
        <v>723</v>
      </c>
      <c r="J92" s="253" t="s">
        <v>675</v>
      </c>
      <c r="K92" s="255" t="s">
        <v>171</v>
      </c>
      <c r="L92" s="241" t="s">
        <v>20</v>
      </c>
      <c r="M92" s="260" t="s">
        <v>667</v>
      </c>
      <c r="N92" s="253" t="s">
        <v>730</v>
      </c>
      <c r="O92" s="243" t="s">
        <v>4</v>
      </c>
      <c r="P92" s="260" t="s">
        <v>698</v>
      </c>
      <c r="Q92" s="260" t="s">
        <v>700</v>
      </c>
      <c r="R92" s="245" t="s">
        <v>704</v>
      </c>
      <c r="S92" s="260" t="s">
        <v>703</v>
      </c>
      <c r="T92" s="246">
        <v>0</v>
      </c>
      <c r="U92" s="247" t="s">
        <v>524</v>
      </c>
      <c r="V92" s="248" t="s">
        <v>983</v>
      </c>
      <c r="W92" s="267"/>
      <c r="X92" s="267"/>
      <c r="Y92" s="267"/>
      <c r="Z92" s="267"/>
      <c r="AA92" s="267"/>
      <c r="AB92" s="267"/>
      <c r="AC92" s="267"/>
    </row>
    <row r="93" spans="1:29" s="8" customFormat="1" ht="30" customHeight="1" collapsed="1">
      <c r="A93" s="426" t="s">
        <v>865</v>
      </c>
      <c r="B93" s="426"/>
      <c r="C93" s="426"/>
      <c r="D93" s="426"/>
      <c r="E93" s="426"/>
      <c r="F93" s="426"/>
      <c r="G93" s="428"/>
      <c r="H93" s="438"/>
      <c r="I93" s="438"/>
      <c r="J93" s="438"/>
      <c r="K93" s="438"/>
      <c r="L93" s="438"/>
      <c r="M93" s="438"/>
      <c r="N93" s="439"/>
      <c r="O93" s="438"/>
      <c r="P93" s="438"/>
      <c r="Q93" s="438"/>
      <c r="R93" s="438"/>
      <c r="S93" s="438"/>
      <c r="T93" s="438"/>
      <c r="U93" s="439"/>
      <c r="V93" s="325"/>
      <c r="W93" s="267"/>
      <c r="X93" s="267"/>
      <c r="Y93" s="267"/>
      <c r="Z93" s="267"/>
      <c r="AA93" s="267"/>
      <c r="AB93" s="267"/>
      <c r="AC93" s="267"/>
    </row>
    <row r="94" spans="1:29" s="8" customFormat="1" ht="43.5" hidden="1" customHeight="1" outlineLevel="1">
      <c r="A94" s="243"/>
      <c r="B94" s="215" t="s">
        <v>10</v>
      </c>
      <c r="C94" s="215" t="s">
        <v>200</v>
      </c>
      <c r="D94" s="215" t="s">
        <v>9</v>
      </c>
      <c r="E94" s="215" t="s">
        <v>428</v>
      </c>
      <c r="F94" s="226" t="s">
        <v>202</v>
      </c>
      <c r="G94" s="226" t="s">
        <v>203</v>
      </c>
      <c r="H94" s="215" t="s">
        <v>11</v>
      </c>
      <c r="I94" s="215" t="s">
        <v>12</v>
      </c>
      <c r="J94" s="215" t="s">
        <v>13</v>
      </c>
      <c r="K94" s="215" t="s">
        <v>128</v>
      </c>
      <c r="L94" s="215" t="s">
        <v>142</v>
      </c>
      <c r="M94" s="215" t="s">
        <v>129</v>
      </c>
      <c r="N94" s="215" t="s">
        <v>14</v>
      </c>
      <c r="O94" s="329" t="s">
        <v>184</v>
      </c>
      <c r="P94" s="329" t="s">
        <v>15</v>
      </c>
      <c r="Q94" s="329" t="s">
        <v>130</v>
      </c>
      <c r="R94" s="329" t="s">
        <v>185</v>
      </c>
      <c r="S94" s="329" t="s">
        <v>442</v>
      </c>
      <c r="T94" s="329" t="s">
        <v>443</v>
      </c>
      <c r="U94" s="329" t="s">
        <v>131</v>
      </c>
      <c r="V94" s="329" t="s">
        <v>1</v>
      </c>
      <c r="W94" s="267"/>
      <c r="X94" s="267"/>
      <c r="Y94" s="267"/>
      <c r="Z94" s="267"/>
      <c r="AA94" s="267"/>
      <c r="AB94" s="267"/>
      <c r="AC94" s="267"/>
    </row>
    <row r="95" spans="1:29" s="8" customFormat="1" ht="183.75" hidden="1" customHeight="1" outlineLevel="1">
      <c r="A95" s="216">
        <v>72</v>
      </c>
      <c r="B95" s="160" t="s">
        <v>867</v>
      </c>
      <c r="C95" s="249" t="s">
        <v>848</v>
      </c>
      <c r="D95" s="279" t="s">
        <v>764</v>
      </c>
      <c r="E95" s="249" t="s">
        <v>426</v>
      </c>
      <c r="F95" s="161" t="s">
        <v>658</v>
      </c>
      <c r="G95" s="213" t="s">
        <v>679</v>
      </c>
      <c r="H95" s="260" t="s">
        <v>722</v>
      </c>
      <c r="I95" s="263" t="s">
        <v>723</v>
      </c>
      <c r="J95" s="253" t="s">
        <v>675</v>
      </c>
      <c r="K95" s="253" t="s">
        <v>171</v>
      </c>
      <c r="L95" s="249" t="s">
        <v>20</v>
      </c>
      <c r="M95" s="260" t="s">
        <v>667</v>
      </c>
      <c r="N95" s="253" t="s">
        <v>730</v>
      </c>
      <c r="O95" s="251" t="s">
        <v>4</v>
      </c>
      <c r="P95" s="259" t="s">
        <v>698</v>
      </c>
      <c r="Q95" s="259" t="s">
        <v>700</v>
      </c>
      <c r="R95" s="328" t="s">
        <v>441</v>
      </c>
      <c r="S95" s="345" t="s">
        <v>734</v>
      </c>
      <c r="T95" s="346">
        <v>0</v>
      </c>
      <c r="U95" s="347" t="s">
        <v>524</v>
      </c>
      <c r="V95" s="342" t="s">
        <v>985</v>
      </c>
      <c r="W95" s="267"/>
      <c r="X95" s="267"/>
      <c r="Y95" s="267"/>
      <c r="Z95" s="267"/>
      <c r="AA95" s="267"/>
      <c r="AB95" s="267"/>
      <c r="AC95" s="267"/>
    </row>
    <row r="96" spans="1:29" s="8" customFormat="1" ht="217.5" hidden="1" customHeight="1" outlineLevel="1">
      <c r="A96" s="216">
        <f>+A95+1</f>
        <v>73</v>
      </c>
      <c r="B96" s="160" t="s">
        <v>864</v>
      </c>
      <c r="C96" s="249" t="s">
        <v>848</v>
      </c>
      <c r="D96" s="279" t="s">
        <v>764</v>
      </c>
      <c r="E96" s="249" t="s">
        <v>426</v>
      </c>
      <c r="F96" s="161" t="s">
        <v>658</v>
      </c>
      <c r="G96" s="213" t="s">
        <v>696</v>
      </c>
      <c r="H96" s="260" t="s">
        <v>722</v>
      </c>
      <c r="I96" s="263" t="s">
        <v>723</v>
      </c>
      <c r="J96" s="253" t="s">
        <v>675</v>
      </c>
      <c r="K96" s="253" t="s">
        <v>171</v>
      </c>
      <c r="L96" s="249" t="s">
        <v>20</v>
      </c>
      <c r="M96" s="260" t="s">
        <v>667</v>
      </c>
      <c r="N96" s="253" t="s">
        <v>730</v>
      </c>
      <c r="O96" s="251" t="s">
        <v>4</v>
      </c>
      <c r="P96" s="259" t="s">
        <v>698</v>
      </c>
      <c r="Q96" s="259" t="s">
        <v>700</v>
      </c>
      <c r="R96" s="328" t="s">
        <v>441</v>
      </c>
      <c r="S96" s="345" t="s">
        <v>735</v>
      </c>
      <c r="T96" s="346">
        <v>0</v>
      </c>
      <c r="U96" s="347" t="s">
        <v>524</v>
      </c>
      <c r="V96" s="342" t="s">
        <v>986</v>
      </c>
      <c r="W96" s="267"/>
      <c r="X96" s="267"/>
      <c r="Y96" s="267"/>
      <c r="Z96" s="267"/>
      <c r="AA96" s="267"/>
      <c r="AB96" s="267"/>
      <c r="AC96" s="267"/>
    </row>
    <row r="97" spans="1:29" s="8" customFormat="1" ht="177" hidden="1" customHeight="1" outlineLevel="1">
      <c r="A97" s="216">
        <f t="shared" ref="A97:A101" si="0">+A96+1</f>
        <v>74</v>
      </c>
      <c r="B97" s="160" t="s">
        <v>688</v>
      </c>
      <c r="C97" s="249" t="s">
        <v>848</v>
      </c>
      <c r="D97" s="279" t="s">
        <v>764</v>
      </c>
      <c r="E97" s="249" t="s">
        <v>426</v>
      </c>
      <c r="F97" s="161" t="s">
        <v>658</v>
      </c>
      <c r="G97" s="213" t="s">
        <v>679</v>
      </c>
      <c r="H97" s="260" t="s">
        <v>136</v>
      </c>
      <c r="I97" s="263" t="s">
        <v>723</v>
      </c>
      <c r="J97" s="253" t="s">
        <v>675</v>
      </c>
      <c r="K97" s="253" t="s">
        <v>171</v>
      </c>
      <c r="L97" s="249" t="s">
        <v>20</v>
      </c>
      <c r="M97" s="260" t="s">
        <v>667</v>
      </c>
      <c r="N97" s="253" t="s">
        <v>730</v>
      </c>
      <c r="O97" s="251" t="s">
        <v>4</v>
      </c>
      <c r="P97" s="259" t="s">
        <v>698</v>
      </c>
      <c r="Q97" s="259" t="s">
        <v>700</v>
      </c>
      <c r="R97" s="328" t="s">
        <v>441</v>
      </c>
      <c r="S97" s="345" t="s">
        <v>736</v>
      </c>
      <c r="T97" s="346">
        <v>0</v>
      </c>
      <c r="U97" s="347" t="s">
        <v>524</v>
      </c>
      <c r="V97" s="343" t="s">
        <v>987</v>
      </c>
      <c r="W97" s="267"/>
      <c r="X97" s="267"/>
      <c r="Y97" s="267"/>
      <c r="Z97" s="267"/>
      <c r="AA97" s="267"/>
      <c r="AB97" s="267"/>
      <c r="AC97" s="267"/>
    </row>
    <row r="98" spans="1:29" s="8" customFormat="1" ht="153" hidden="1" customHeight="1" outlineLevel="1">
      <c r="A98" s="216">
        <f t="shared" si="0"/>
        <v>75</v>
      </c>
      <c r="B98" s="160" t="s">
        <v>847</v>
      </c>
      <c r="C98" s="249" t="s">
        <v>848</v>
      </c>
      <c r="D98" s="279" t="s">
        <v>764</v>
      </c>
      <c r="E98" s="249" t="s">
        <v>426</v>
      </c>
      <c r="F98" s="161" t="s">
        <v>658</v>
      </c>
      <c r="G98" s="213" t="s">
        <v>679</v>
      </c>
      <c r="H98" s="260" t="s">
        <v>722</v>
      </c>
      <c r="I98" s="263" t="s">
        <v>723</v>
      </c>
      <c r="J98" s="253" t="s">
        <v>675</v>
      </c>
      <c r="K98" s="253" t="s">
        <v>171</v>
      </c>
      <c r="L98" s="249" t="s">
        <v>20</v>
      </c>
      <c r="M98" s="260" t="s">
        <v>667</v>
      </c>
      <c r="N98" s="253" t="s">
        <v>730</v>
      </c>
      <c r="O98" s="251" t="s">
        <v>4</v>
      </c>
      <c r="P98" s="259" t="s">
        <v>698</v>
      </c>
      <c r="Q98" s="259" t="s">
        <v>700</v>
      </c>
      <c r="R98" s="328" t="s">
        <v>441</v>
      </c>
      <c r="S98" s="345" t="s">
        <v>849</v>
      </c>
      <c r="T98" s="346">
        <v>0</v>
      </c>
      <c r="U98" s="347" t="s">
        <v>524</v>
      </c>
      <c r="V98" s="344" t="s">
        <v>988</v>
      </c>
      <c r="W98" s="267"/>
      <c r="X98" s="267"/>
      <c r="Y98" s="267"/>
      <c r="Z98" s="267"/>
      <c r="AA98" s="267"/>
      <c r="AB98" s="267"/>
      <c r="AC98" s="267"/>
    </row>
    <row r="99" spans="1:29" s="8" customFormat="1" ht="197.25" hidden="1" customHeight="1" outlineLevel="1">
      <c r="A99" s="216">
        <f t="shared" si="0"/>
        <v>76</v>
      </c>
      <c r="B99" s="160" t="s">
        <v>866</v>
      </c>
      <c r="C99" s="249" t="s">
        <v>848</v>
      </c>
      <c r="D99" s="279" t="s">
        <v>764</v>
      </c>
      <c r="E99" s="249" t="s">
        <v>426</v>
      </c>
      <c r="F99" s="160" t="s">
        <v>658</v>
      </c>
      <c r="G99" s="213" t="s">
        <v>719</v>
      </c>
      <c r="H99" s="260" t="s">
        <v>722</v>
      </c>
      <c r="I99" s="263" t="s">
        <v>723</v>
      </c>
      <c r="J99" s="253" t="s">
        <v>675</v>
      </c>
      <c r="K99" s="253" t="s">
        <v>171</v>
      </c>
      <c r="L99" s="249" t="s">
        <v>20</v>
      </c>
      <c r="M99" s="260" t="s">
        <v>667</v>
      </c>
      <c r="N99" s="253" t="s">
        <v>730</v>
      </c>
      <c r="O99" s="251" t="s">
        <v>4</v>
      </c>
      <c r="P99" s="259" t="s">
        <v>698</v>
      </c>
      <c r="Q99" s="259" t="s">
        <v>700</v>
      </c>
      <c r="R99" s="328" t="s">
        <v>441</v>
      </c>
      <c r="S99" s="345" t="s">
        <v>850</v>
      </c>
      <c r="T99" s="346">
        <v>0</v>
      </c>
      <c r="U99" s="347" t="s">
        <v>524</v>
      </c>
      <c r="V99" s="344" t="s">
        <v>989</v>
      </c>
      <c r="W99" s="267"/>
      <c r="X99" s="267"/>
      <c r="Y99" s="267"/>
      <c r="Z99" s="267"/>
      <c r="AA99" s="267"/>
      <c r="AB99" s="267"/>
      <c r="AC99" s="267"/>
    </row>
    <row r="100" spans="1:29" s="8" customFormat="1" ht="195" hidden="1" customHeight="1" outlineLevel="1">
      <c r="A100" s="216">
        <f t="shared" si="0"/>
        <v>77</v>
      </c>
      <c r="B100" s="160" t="s">
        <v>690</v>
      </c>
      <c r="C100" s="249" t="s">
        <v>848</v>
      </c>
      <c r="D100" s="279" t="s">
        <v>764</v>
      </c>
      <c r="E100" s="249" t="s">
        <v>426</v>
      </c>
      <c r="F100" s="160" t="s">
        <v>658</v>
      </c>
      <c r="G100" s="213" t="s">
        <v>679</v>
      </c>
      <c r="H100" s="260" t="s">
        <v>722</v>
      </c>
      <c r="I100" s="263" t="s">
        <v>723</v>
      </c>
      <c r="J100" s="253" t="s">
        <v>675</v>
      </c>
      <c r="K100" s="253" t="s">
        <v>171</v>
      </c>
      <c r="L100" s="249" t="s">
        <v>20</v>
      </c>
      <c r="M100" s="260" t="s">
        <v>667</v>
      </c>
      <c r="N100" s="253" t="s">
        <v>730</v>
      </c>
      <c r="O100" s="251" t="s">
        <v>4</v>
      </c>
      <c r="P100" s="259" t="s">
        <v>698</v>
      </c>
      <c r="Q100" s="259" t="s">
        <v>700</v>
      </c>
      <c r="R100" s="328" t="s">
        <v>441</v>
      </c>
      <c r="S100" s="345" t="s">
        <v>851</v>
      </c>
      <c r="T100" s="346">
        <v>0</v>
      </c>
      <c r="U100" s="347" t="s">
        <v>524</v>
      </c>
      <c r="V100" s="344" t="s">
        <v>990</v>
      </c>
      <c r="W100" s="267"/>
      <c r="X100" s="267"/>
      <c r="Y100" s="267"/>
      <c r="Z100" s="267"/>
      <c r="AA100" s="267"/>
      <c r="AB100" s="267"/>
      <c r="AC100" s="267"/>
    </row>
    <row r="101" spans="1:29" s="8" customFormat="1" ht="228" hidden="1" customHeight="1" outlineLevel="1">
      <c r="A101" s="216">
        <f t="shared" si="0"/>
        <v>78</v>
      </c>
      <c r="B101" s="160" t="s">
        <v>668</v>
      </c>
      <c r="C101" s="249" t="s">
        <v>848</v>
      </c>
      <c r="D101" s="279" t="s">
        <v>764</v>
      </c>
      <c r="E101" s="249" t="s">
        <v>426</v>
      </c>
      <c r="F101" s="160" t="s">
        <v>658</v>
      </c>
      <c r="G101" s="213" t="s">
        <v>679</v>
      </c>
      <c r="H101" s="260" t="s">
        <v>722</v>
      </c>
      <c r="I101" s="263" t="s">
        <v>723</v>
      </c>
      <c r="J101" s="253" t="s">
        <v>675</v>
      </c>
      <c r="K101" s="253" t="s">
        <v>171</v>
      </c>
      <c r="L101" s="249" t="s">
        <v>20</v>
      </c>
      <c r="M101" s="260" t="s">
        <v>667</v>
      </c>
      <c r="N101" s="253" t="s">
        <v>730</v>
      </c>
      <c r="O101" s="251" t="s">
        <v>4</v>
      </c>
      <c r="P101" s="259" t="s">
        <v>698</v>
      </c>
      <c r="Q101" s="259" t="s">
        <v>700</v>
      </c>
      <c r="R101" s="328" t="s">
        <v>441</v>
      </c>
      <c r="S101" s="345" t="s">
        <v>852</v>
      </c>
      <c r="T101" s="346">
        <v>0</v>
      </c>
      <c r="U101" s="347" t="s">
        <v>524</v>
      </c>
      <c r="V101" s="343" t="s">
        <v>991</v>
      </c>
      <c r="W101" s="267"/>
      <c r="X101" s="267"/>
      <c r="Y101" s="267"/>
      <c r="Z101" s="267"/>
      <c r="AA101" s="267"/>
      <c r="AB101" s="267"/>
      <c r="AC101" s="267"/>
    </row>
    <row r="102" spans="1:29" ht="33.75" customHeight="1" collapsed="1">
      <c r="A102" s="426" t="s">
        <v>876</v>
      </c>
      <c r="B102" s="426"/>
      <c r="C102" s="426"/>
      <c r="D102" s="426"/>
      <c r="E102" s="426"/>
      <c r="F102" s="426"/>
      <c r="G102" s="428"/>
      <c r="H102" s="440" t="s">
        <v>917</v>
      </c>
      <c r="I102" s="441"/>
      <c r="J102" s="441"/>
      <c r="K102" s="441"/>
      <c r="L102" s="441"/>
      <c r="M102" s="441"/>
      <c r="N102" s="441"/>
      <c r="O102" s="441"/>
      <c r="P102" s="441"/>
      <c r="Q102" s="441"/>
      <c r="R102" s="441"/>
      <c r="S102" s="441"/>
      <c r="T102" s="441"/>
      <c r="U102" s="441"/>
      <c r="V102" s="441"/>
      <c r="W102" s="441"/>
      <c r="X102" s="441"/>
      <c r="Y102" s="441"/>
      <c r="Z102" s="441"/>
      <c r="AA102" s="441"/>
      <c r="AB102" s="441"/>
      <c r="AC102" s="224"/>
    </row>
    <row r="103" spans="1:29" ht="45" hidden="1" outlineLevel="1">
      <c r="A103" s="243"/>
      <c r="B103" s="215" t="s">
        <v>10</v>
      </c>
      <c r="C103" s="215" t="s">
        <v>200</v>
      </c>
      <c r="D103" s="215" t="s">
        <v>9</v>
      </c>
      <c r="E103" s="215" t="s">
        <v>428</v>
      </c>
      <c r="F103" s="226" t="s">
        <v>202</v>
      </c>
      <c r="G103" s="226" t="s">
        <v>203</v>
      </c>
      <c r="H103" s="215" t="s">
        <v>11</v>
      </c>
      <c r="I103" s="215" t="s">
        <v>12</v>
      </c>
      <c r="J103" s="215" t="s">
        <v>13</v>
      </c>
      <c r="K103" s="215" t="s">
        <v>128</v>
      </c>
      <c r="L103" s="215" t="s">
        <v>142</v>
      </c>
      <c r="M103" s="215" t="s">
        <v>129</v>
      </c>
      <c r="N103" s="215" t="s">
        <v>14</v>
      </c>
      <c r="O103" s="329" t="s">
        <v>184</v>
      </c>
      <c r="P103" s="329" t="s">
        <v>15</v>
      </c>
      <c r="Q103" s="329" t="s">
        <v>130</v>
      </c>
      <c r="R103" s="329" t="s">
        <v>185</v>
      </c>
      <c r="S103" s="329" t="s">
        <v>442</v>
      </c>
      <c r="T103" s="329" t="s">
        <v>443</v>
      </c>
      <c r="U103" s="329" t="s">
        <v>131</v>
      </c>
      <c r="V103" s="329" t="s">
        <v>1</v>
      </c>
    </row>
    <row r="104" spans="1:29" ht="101.25" hidden="1" outlineLevel="1">
      <c r="A104" s="215">
        <v>79</v>
      </c>
      <c r="B104" s="328" t="s">
        <v>934</v>
      </c>
      <c r="C104" s="249" t="s">
        <v>878</v>
      </c>
      <c r="D104" s="249" t="s">
        <v>935</v>
      </c>
      <c r="E104" s="249" t="s">
        <v>424</v>
      </c>
      <c r="F104" s="328" t="s">
        <v>936</v>
      </c>
      <c r="G104" s="249" t="s">
        <v>937</v>
      </c>
      <c r="H104" s="249" t="s">
        <v>140</v>
      </c>
      <c r="I104" s="336" t="s">
        <v>675</v>
      </c>
      <c r="J104" s="336" t="s">
        <v>675</v>
      </c>
      <c r="K104" s="249" t="s">
        <v>171</v>
      </c>
      <c r="L104" s="249" t="s">
        <v>20</v>
      </c>
      <c r="M104" s="328" t="s">
        <v>938</v>
      </c>
      <c r="N104" s="215" t="str">
        <f ca="1">N88</f>
        <v>2 = Zona de riesgo baja. Asumir el riesgo</v>
      </c>
      <c r="O104" s="249" t="s">
        <v>4</v>
      </c>
      <c r="P104" s="328" t="s">
        <v>939</v>
      </c>
      <c r="Q104" s="249" t="s">
        <v>940</v>
      </c>
      <c r="R104" s="249" t="s">
        <v>941</v>
      </c>
      <c r="S104" s="249" t="s">
        <v>942</v>
      </c>
      <c r="T104" s="261">
        <v>0</v>
      </c>
      <c r="U104" s="249" t="s">
        <v>320</v>
      </c>
      <c r="V104" s="215"/>
    </row>
    <row r="105" spans="1:29" ht="174" hidden="1" outlineLevel="1">
      <c r="A105" s="249">
        <v>80</v>
      </c>
      <c r="B105" s="328" t="s">
        <v>877</v>
      </c>
      <c r="C105" s="249" t="s">
        <v>878</v>
      </c>
      <c r="D105" s="249" t="s">
        <v>879</v>
      </c>
      <c r="E105" s="249" t="s">
        <v>424</v>
      </c>
      <c r="F105" s="328" t="s">
        <v>943</v>
      </c>
      <c r="G105" s="249" t="s">
        <v>880</v>
      </c>
      <c r="H105" s="249" t="s">
        <v>140</v>
      </c>
      <c r="I105" s="249" t="s">
        <v>132</v>
      </c>
      <c r="J105" s="249" t="s">
        <v>881</v>
      </c>
      <c r="K105" s="249" t="s">
        <v>171</v>
      </c>
      <c r="L105" s="249" t="s">
        <v>20</v>
      </c>
      <c r="M105" s="328" t="s">
        <v>882</v>
      </c>
      <c r="N105" s="249" t="s">
        <v>162</v>
      </c>
      <c r="O105" s="249" t="s">
        <v>306</v>
      </c>
      <c r="P105" s="328" t="s">
        <v>944</v>
      </c>
      <c r="Q105" s="249" t="s">
        <v>940</v>
      </c>
      <c r="R105" s="249" t="s">
        <v>941</v>
      </c>
      <c r="S105" s="249" t="s">
        <v>973</v>
      </c>
      <c r="T105" s="261">
        <v>0</v>
      </c>
      <c r="U105" s="249" t="s">
        <v>320</v>
      </c>
      <c r="V105" s="249" t="s">
        <v>916</v>
      </c>
    </row>
    <row r="106" spans="1:29" ht="232.5" hidden="1" outlineLevel="1">
      <c r="A106" s="328">
        <v>81</v>
      </c>
      <c r="B106" s="328" t="s">
        <v>883</v>
      </c>
      <c r="C106" s="328" t="s">
        <v>884</v>
      </c>
      <c r="D106" s="328" t="s">
        <v>885</v>
      </c>
      <c r="E106" s="328" t="s">
        <v>424</v>
      </c>
      <c r="F106" s="328" t="s">
        <v>945</v>
      </c>
      <c r="G106" s="328" t="s">
        <v>946</v>
      </c>
      <c r="H106" s="326" t="s">
        <v>132</v>
      </c>
      <c r="I106" s="328" t="s">
        <v>140</v>
      </c>
      <c r="J106" s="328" t="s">
        <v>881</v>
      </c>
      <c r="K106" s="328" t="s">
        <v>171</v>
      </c>
      <c r="L106" s="328" t="s">
        <v>20</v>
      </c>
      <c r="M106" s="328" t="s">
        <v>947</v>
      </c>
      <c r="N106" s="328" t="str">
        <f ca="1">N89</f>
        <v>3 = Zona de riesgo moderada. Asumir el riesgo. Reducir el Riesgo.</v>
      </c>
      <c r="O106" s="328" t="s">
        <v>306</v>
      </c>
      <c r="P106" s="328" t="s">
        <v>948</v>
      </c>
      <c r="Q106" s="328" t="s">
        <v>886</v>
      </c>
      <c r="R106" s="328" t="s">
        <v>941</v>
      </c>
      <c r="S106" s="328" t="s">
        <v>949</v>
      </c>
      <c r="T106" s="338">
        <v>1</v>
      </c>
      <c r="U106" s="328" t="s">
        <v>320</v>
      </c>
      <c r="V106" s="328" t="s">
        <v>887</v>
      </c>
    </row>
    <row r="107" spans="1:29" ht="327.75" hidden="1" outlineLevel="1">
      <c r="A107" s="328">
        <v>82</v>
      </c>
      <c r="B107" s="328" t="s">
        <v>888</v>
      </c>
      <c r="C107" s="328" t="s">
        <v>889</v>
      </c>
      <c r="D107" s="328" t="s">
        <v>890</v>
      </c>
      <c r="E107" s="328" t="s">
        <v>424</v>
      </c>
      <c r="F107" s="328" t="s">
        <v>950</v>
      </c>
      <c r="G107" s="328" t="s">
        <v>951</v>
      </c>
      <c r="H107" s="326" t="s">
        <v>132</v>
      </c>
      <c r="I107" s="328" t="s">
        <v>141</v>
      </c>
      <c r="J107" s="328" t="s">
        <v>881</v>
      </c>
      <c r="K107" s="328" t="s">
        <v>891</v>
      </c>
      <c r="L107" s="328" t="s">
        <v>20</v>
      </c>
      <c r="M107" s="328" t="s">
        <v>892</v>
      </c>
      <c r="N107" s="328" t="s">
        <v>162</v>
      </c>
      <c r="O107" s="328" t="s">
        <v>306</v>
      </c>
      <c r="P107" s="328" t="s">
        <v>952</v>
      </c>
      <c r="Q107" s="328" t="s">
        <v>953</v>
      </c>
      <c r="R107" s="328" t="s">
        <v>941</v>
      </c>
      <c r="S107" s="328" t="s">
        <v>954</v>
      </c>
      <c r="T107" s="338">
        <v>1</v>
      </c>
      <c r="U107" s="328" t="s">
        <v>469</v>
      </c>
      <c r="V107" s="328" t="s">
        <v>894</v>
      </c>
    </row>
    <row r="108" spans="1:29" ht="216" hidden="1" outlineLevel="1">
      <c r="A108" s="328">
        <v>83</v>
      </c>
      <c r="B108" s="328" t="s">
        <v>895</v>
      </c>
      <c r="C108" s="328" t="s">
        <v>896</v>
      </c>
      <c r="D108" s="328" t="s">
        <v>897</v>
      </c>
      <c r="E108" s="328" t="s">
        <v>424</v>
      </c>
      <c r="F108" s="328" t="s">
        <v>955</v>
      </c>
      <c r="G108" s="328" t="s">
        <v>898</v>
      </c>
      <c r="H108" s="336" t="s">
        <v>135</v>
      </c>
      <c r="I108" s="328" t="s">
        <v>143</v>
      </c>
      <c r="J108" s="328" t="s">
        <v>675</v>
      </c>
      <c r="K108" s="328" t="s">
        <v>891</v>
      </c>
      <c r="L108" s="328" t="s">
        <v>20</v>
      </c>
      <c r="M108" s="328" t="s">
        <v>899</v>
      </c>
      <c r="N108" s="334" t="str">
        <f ca="1">N104</f>
        <v>2 = Zona de riesgo baja. Asumir el riesgo</v>
      </c>
      <c r="O108" s="328" t="s">
        <v>956</v>
      </c>
      <c r="P108" s="328" t="s">
        <v>957</v>
      </c>
      <c r="Q108" s="328" t="s">
        <v>953</v>
      </c>
      <c r="R108" s="328" t="s">
        <v>941</v>
      </c>
      <c r="S108" s="328" t="s">
        <v>958</v>
      </c>
      <c r="T108" s="328">
        <v>1</v>
      </c>
      <c r="U108" s="328" t="s">
        <v>469</v>
      </c>
      <c r="V108" s="328" t="s">
        <v>900</v>
      </c>
    </row>
    <row r="109" spans="1:29" ht="199.5" hidden="1" outlineLevel="1">
      <c r="A109" s="328">
        <v>84</v>
      </c>
      <c r="B109" s="328" t="s">
        <v>901</v>
      </c>
      <c r="C109" s="328" t="s">
        <v>243</v>
      </c>
      <c r="D109" s="328" t="s">
        <v>902</v>
      </c>
      <c r="E109" s="328" t="s">
        <v>426</v>
      </c>
      <c r="F109" s="328" t="s">
        <v>959</v>
      </c>
      <c r="G109" s="328" t="s">
        <v>903</v>
      </c>
      <c r="H109" s="337" t="s">
        <v>741</v>
      </c>
      <c r="I109" s="328" t="s">
        <v>116</v>
      </c>
      <c r="J109" s="328" t="s">
        <v>881</v>
      </c>
      <c r="K109" s="328" t="s">
        <v>891</v>
      </c>
      <c r="L109" s="328" t="s">
        <v>20</v>
      </c>
      <c r="M109" s="328" t="s">
        <v>960</v>
      </c>
      <c r="N109" s="328" t="s">
        <v>162</v>
      </c>
      <c r="O109" s="328" t="s">
        <v>306</v>
      </c>
      <c r="P109" s="328" t="s">
        <v>961</v>
      </c>
      <c r="Q109" s="328" t="s">
        <v>904</v>
      </c>
      <c r="R109" s="328" t="s">
        <v>941</v>
      </c>
      <c r="S109" s="328" t="s">
        <v>962</v>
      </c>
      <c r="T109" s="328">
        <v>2</v>
      </c>
      <c r="U109" s="328" t="s">
        <v>974</v>
      </c>
      <c r="V109" s="328" t="s">
        <v>905</v>
      </c>
    </row>
    <row r="110" spans="1:29" ht="321" hidden="1" outlineLevel="1">
      <c r="A110" s="328">
        <v>85</v>
      </c>
      <c r="B110" s="328" t="s">
        <v>906</v>
      </c>
      <c r="C110" s="328" t="s">
        <v>884</v>
      </c>
      <c r="D110" s="328" t="s">
        <v>963</v>
      </c>
      <c r="E110" s="328" t="s">
        <v>424</v>
      </c>
      <c r="F110" s="328" t="s">
        <v>964</v>
      </c>
      <c r="G110" s="328" t="s">
        <v>907</v>
      </c>
      <c r="H110" s="328" t="s">
        <v>136</v>
      </c>
      <c r="I110" s="328" t="s">
        <v>140</v>
      </c>
      <c r="J110" s="328" t="s">
        <v>881</v>
      </c>
      <c r="K110" s="328" t="s">
        <v>891</v>
      </c>
      <c r="L110" s="328" t="s">
        <v>20</v>
      </c>
      <c r="M110" s="328" t="s">
        <v>965</v>
      </c>
      <c r="N110" s="328" t="s">
        <v>162</v>
      </c>
      <c r="O110" s="328" t="s">
        <v>306</v>
      </c>
      <c r="P110" s="328" t="s">
        <v>966</v>
      </c>
      <c r="Q110" s="328" t="s">
        <v>908</v>
      </c>
      <c r="R110" s="328" t="s">
        <v>941</v>
      </c>
      <c r="S110" s="328" t="s">
        <v>967</v>
      </c>
      <c r="T110" s="338">
        <v>1</v>
      </c>
      <c r="U110" s="328" t="s">
        <v>975</v>
      </c>
      <c r="V110" s="219" t="s">
        <v>927</v>
      </c>
    </row>
    <row r="111" spans="1:29" ht="199.5" hidden="1" outlineLevel="1">
      <c r="A111" s="327">
        <v>85</v>
      </c>
      <c r="B111" s="326" t="s">
        <v>909</v>
      </c>
      <c r="C111" s="249" t="s">
        <v>971</v>
      </c>
      <c r="D111" s="249" t="s">
        <v>910</v>
      </c>
      <c r="E111" s="249" t="s">
        <v>426</v>
      </c>
      <c r="F111" s="249" t="s">
        <v>968</v>
      </c>
      <c r="G111" s="333" t="s">
        <v>911</v>
      </c>
      <c r="H111" s="249" t="s">
        <v>140</v>
      </c>
      <c r="I111" s="326" t="s">
        <v>675</v>
      </c>
      <c r="J111" s="249" t="s">
        <v>912</v>
      </c>
      <c r="K111" s="249" t="s">
        <v>171</v>
      </c>
      <c r="L111" s="249" t="s">
        <v>20</v>
      </c>
      <c r="M111" s="249" t="s">
        <v>913</v>
      </c>
      <c r="N111" s="249" t="s">
        <v>162</v>
      </c>
      <c r="O111" s="249" t="s">
        <v>306</v>
      </c>
      <c r="P111" s="249" t="s">
        <v>969</v>
      </c>
      <c r="Q111" s="249" t="s">
        <v>970</v>
      </c>
      <c r="R111" s="328" t="s">
        <v>941</v>
      </c>
      <c r="S111" s="249" t="s">
        <v>914</v>
      </c>
      <c r="T111" s="335">
        <v>0.995</v>
      </c>
      <c r="U111" s="330" t="s">
        <v>893</v>
      </c>
      <c r="V111" s="333" t="s">
        <v>915</v>
      </c>
    </row>
    <row r="112" spans="1:29" hidden="1" outlineLevel="1"/>
    <row r="115" spans="1:29">
      <c r="A115" s="225"/>
      <c r="C115" s="225"/>
      <c r="D115" s="225"/>
      <c r="E115" s="225"/>
      <c r="F115" s="225"/>
      <c r="G115" s="225"/>
      <c r="H115" s="58"/>
      <c r="I115" s="58"/>
      <c r="J115" s="58"/>
      <c r="K115" s="58"/>
      <c r="L115" s="58"/>
      <c r="M115" s="58"/>
      <c r="N115" s="58"/>
      <c r="O115" s="58"/>
      <c r="P115" s="58"/>
      <c r="Q115" s="58"/>
      <c r="R115" s="281"/>
      <c r="S115" s="58"/>
      <c r="T115" s="282"/>
      <c r="U115" s="58"/>
      <c r="V115" s="58"/>
      <c r="W115" s="224"/>
      <c r="X115" s="224"/>
      <c r="Y115" s="224"/>
      <c r="Z115" s="224"/>
      <c r="AA115" s="224"/>
      <c r="AB115" s="224"/>
      <c r="AC115" s="224"/>
    </row>
    <row r="116" spans="1:29">
      <c r="A116" s="225"/>
      <c r="C116" s="225"/>
      <c r="D116" s="225"/>
      <c r="E116" s="225"/>
      <c r="F116" s="225"/>
      <c r="G116" s="225"/>
      <c r="H116" s="58"/>
      <c r="I116" s="58"/>
      <c r="J116" s="58"/>
      <c r="K116" s="58"/>
      <c r="L116" s="58"/>
      <c r="M116" s="58"/>
      <c r="N116" s="58"/>
      <c r="O116" s="58"/>
      <c r="P116" s="58"/>
      <c r="Q116" s="58"/>
      <c r="R116" s="281"/>
      <c r="S116" s="58"/>
      <c r="T116" s="282"/>
      <c r="U116" s="58"/>
      <c r="V116" s="58"/>
      <c r="W116" s="224"/>
      <c r="X116" s="224"/>
      <c r="Y116" s="224"/>
      <c r="Z116" s="224"/>
      <c r="AA116" s="224"/>
      <c r="AB116" s="224"/>
      <c r="AC116" s="224"/>
    </row>
    <row r="117" spans="1:29" ht="15" thickBot="1">
      <c r="A117" s="225"/>
      <c r="C117" s="225"/>
      <c r="D117" s="225"/>
      <c r="E117" s="225"/>
      <c r="F117" s="225"/>
      <c r="G117" s="225"/>
      <c r="H117" s="58"/>
      <c r="I117" s="58"/>
      <c r="J117" s="58"/>
      <c r="K117" s="58"/>
      <c r="L117" s="58"/>
      <c r="M117" s="58"/>
      <c r="N117" s="58"/>
      <c r="O117" s="58"/>
      <c r="P117" s="58"/>
      <c r="Q117" s="58"/>
      <c r="R117" s="281"/>
      <c r="S117" s="58"/>
      <c r="T117" s="282"/>
      <c r="U117" s="58"/>
      <c r="V117" s="58"/>
      <c r="W117" s="224"/>
      <c r="X117" s="224"/>
      <c r="Y117" s="224"/>
      <c r="Z117" s="224"/>
      <c r="AA117" s="224"/>
      <c r="AB117" s="224"/>
      <c r="AC117" s="224"/>
    </row>
    <row r="118" spans="1:29" ht="67.5" customHeight="1">
      <c r="A118" s="280"/>
      <c r="B118" s="222"/>
      <c r="C118" s="222"/>
      <c r="D118" s="435" t="s">
        <v>180</v>
      </c>
      <c r="E118" s="436"/>
      <c r="F118" s="436"/>
      <c r="G118" s="436"/>
      <c r="H118" s="436"/>
      <c r="I118" s="436"/>
      <c r="J118" s="437"/>
      <c r="K118" s="222"/>
      <c r="L118" s="435" t="s">
        <v>2</v>
      </c>
      <c r="M118" s="436"/>
      <c r="N118" s="436"/>
      <c r="O118" s="436"/>
      <c r="P118" s="436"/>
      <c r="Q118" s="437"/>
      <c r="R118" s="281"/>
      <c r="S118" s="58"/>
      <c r="T118" s="282"/>
      <c r="U118" s="58"/>
      <c r="V118" s="58"/>
      <c r="W118" s="224"/>
      <c r="X118" s="224"/>
      <c r="Y118" s="224"/>
      <c r="Z118" s="224"/>
      <c r="AA118" s="224"/>
      <c r="AB118" s="224"/>
      <c r="AC118" s="224"/>
    </row>
    <row r="119" spans="1:29" ht="79.5" customHeight="1">
      <c r="A119" s="223"/>
      <c r="B119" s="223"/>
      <c r="C119" s="223"/>
      <c r="D119" s="283"/>
      <c r="E119" s="284"/>
      <c r="F119" s="481" t="s">
        <v>215</v>
      </c>
      <c r="G119" s="482"/>
      <c r="H119" s="483"/>
      <c r="I119" s="285">
        <f ca="1">COUNTIF(N$12:N$101,"*baja*")</f>
        <v>49</v>
      </c>
      <c r="J119" s="286">
        <f ca="1">I119/I$123</f>
        <v>0.65333333333333332</v>
      </c>
      <c r="K119" s="287"/>
      <c r="L119" s="288" t="s">
        <v>8</v>
      </c>
      <c r="M119" s="473" t="s">
        <v>196</v>
      </c>
      <c r="N119" s="474"/>
      <c r="O119" s="474"/>
      <c r="P119" s="474"/>
      <c r="Q119" s="475"/>
      <c r="R119" s="281"/>
      <c r="S119" s="58"/>
      <c r="T119" s="282"/>
      <c r="U119" s="58"/>
      <c r="V119" s="58"/>
      <c r="W119" s="224"/>
      <c r="X119" s="224"/>
      <c r="Y119" s="224"/>
      <c r="Z119" s="224"/>
      <c r="AA119" s="224"/>
      <c r="AB119" s="224"/>
      <c r="AC119" s="224"/>
    </row>
    <row r="120" spans="1:29" ht="76.5" customHeight="1">
      <c r="A120" s="223"/>
      <c r="B120" s="223"/>
      <c r="C120" s="223"/>
      <c r="D120" s="289"/>
      <c r="E120" s="290"/>
      <c r="F120" s="481" t="s">
        <v>212</v>
      </c>
      <c r="G120" s="482"/>
      <c r="H120" s="483"/>
      <c r="I120" s="285">
        <f ca="1">COUNTIF(N$12:N$101,"*moderada*")</f>
        <v>17</v>
      </c>
      <c r="J120" s="286">
        <f ca="1">I120/I$123</f>
        <v>0.22666666666666666</v>
      </c>
      <c r="K120" s="287"/>
      <c r="L120" s="288" t="s">
        <v>4</v>
      </c>
      <c r="M120" s="473" t="s">
        <v>197</v>
      </c>
      <c r="N120" s="474"/>
      <c r="O120" s="474"/>
      <c r="P120" s="474"/>
      <c r="Q120" s="475"/>
      <c r="R120" s="281"/>
      <c r="S120" s="58"/>
      <c r="T120" s="282"/>
      <c r="U120" s="58"/>
      <c r="V120" s="58"/>
      <c r="W120" s="224"/>
      <c r="X120" s="224"/>
      <c r="Y120" s="224"/>
      <c r="Z120" s="224"/>
      <c r="AA120" s="224"/>
      <c r="AB120" s="224"/>
      <c r="AC120" s="224"/>
    </row>
    <row r="121" spans="1:29" ht="48" customHeight="1">
      <c r="A121" s="223"/>
      <c r="B121" s="223"/>
      <c r="C121" s="223"/>
      <c r="D121" s="291"/>
      <c r="E121" s="292"/>
      <c r="F121" s="481" t="s">
        <v>213</v>
      </c>
      <c r="G121" s="482"/>
      <c r="H121" s="483"/>
      <c r="I121" s="285">
        <f ca="1">COUNTIF(N$12:N$101,"*alta*")</f>
        <v>9</v>
      </c>
      <c r="J121" s="286">
        <f ca="1">I121/I$123</f>
        <v>0.12</v>
      </c>
      <c r="K121" s="287"/>
      <c r="L121" s="288" t="s">
        <v>5</v>
      </c>
      <c r="M121" s="473" t="s">
        <v>198</v>
      </c>
      <c r="N121" s="474"/>
      <c r="O121" s="474"/>
      <c r="P121" s="474"/>
      <c r="Q121" s="475"/>
      <c r="R121" s="281"/>
      <c r="S121" s="58"/>
      <c r="T121" s="282"/>
      <c r="U121" s="58"/>
      <c r="V121" s="58"/>
      <c r="W121" s="224"/>
      <c r="X121" s="224"/>
      <c r="Y121" s="224"/>
      <c r="Z121" s="224"/>
      <c r="AA121" s="224"/>
      <c r="AB121" s="224"/>
      <c r="AC121" s="224"/>
    </row>
    <row r="122" spans="1:29" ht="53.25" customHeight="1" thickBot="1">
      <c r="A122" s="223"/>
      <c r="B122" s="223"/>
      <c r="C122" s="223"/>
      <c r="D122" s="293"/>
      <c r="E122" s="294"/>
      <c r="F122" s="478" t="s">
        <v>214</v>
      </c>
      <c r="G122" s="479"/>
      <c r="H122" s="484"/>
      <c r="I122" s="295">
        <f ca="1">COUNTIF(N$12:N$101,"*extrema*")</f>
        <v>0</v>
      </c>
      <c r="J122" s="296">
        <f ca="1">I122/I$123</f>
        <v>0</v>
      </c>
      <c r="K122" s="287"/>
      <c r="L122" s="297" t="s">
        <v>3</v>
      </c>
      <c r="M122" s="478" t="s">
        <v>199</v>
      </c>
      <c r="N122" s="479"/>
      <c r="O122" s="479"/>
      <c r="P122" s="479"/>
      <c r="Q122" s="480"/>
      <c r="R122" s="281"/>
      <c r="S122" s="58"/>
      <c r="T122" s="282"/>
      <c r="U122" s="58"/>
      <c r="V122" s="58"/>
      <c r="W122" s="224"/>
      <c r="X122" s="224"/>
      <c r="Y122" s="224"/>
      <c r="Z122" s="224"/>
      <c r="AA122" s="224"/>
      <c r="AB122" s="224"/>
      <c r="AC122" s="224"/>
    </row>
    <row r="123" spans="1:29" ht="33" customHeight="1">
      <c r="A123" s="225"/>
      <c r="B123" s="224"/>
      <c r="C123" s="224"/>
      <c r="D123" s="224"/>
      <c r="E123" s="224"/>
      <c r="F123" s="224"/>
      <c r="G123" s="224"/>
      <c r="H123" s="267"/>
      <c r="I123" s="298">
        <f ca="1">SUM(I119:I122)</f>
        <v>75</v>
      </c>
      <c r="J123" s="301">
        <f ca="1">SUM(J119:J122)</f>
        <v>1</v>
      </c>
      <c r="K123" s="267"/>
      <c r="L123" s="476"/>
      <c r="M123" s="477"/>
      <c r="N123" s="477"/>
      <c r="O123" s="477"/>
      <c r="P123" s="477"/>
      <c r="Q123" s="477"/>
      <c r="R123" s="281"/>
      <c r="S123" s="58"/>
      <c r="T123" s="282"/>
      <c r="U123" s="58"/>
      <c r="V123" s="58"/>
      <c r="W123" s="224"/>
      <c r="X123" s="224"/>
      <c r="Y123" s="224"/>
      <c r="Z123" s="224"/>
      <c r="AA123" s="224"/>
      <c r="AB123" s="224"/>
      <c r="AC123" s="224"/>
    </row>
    <row r="124" spans="1:29" ht="36" customHeight="1" thickBot="1">
      <c r="A124" s="225"/>
      <c r="B124" s="224"/>
      <c r="C124" s="224"/>
      <c r="D124" s="224"/>
      <c r="E124" s="224"/>
      <c r="F124" s="224"/>
      <c r="G124" s="224"/>
      <c r="H124" s="267"/>
      <c r="I124" s="267"/>
      <c r="J124" s="267"/>
      <c r="K124" s="267"/>
      <c r="L124" s="476"/>
      <c r="M124" s="477"/>
      <c r="N124" s="477"/>
      <c r="O124" s="477"/>
      <c r="P124" s="477"/>
      <c r="Q124" s="477"/>
      <c r="R124" s="281"/>
      <c r="S124" s="58"/>
      <c r="T124" s="282"/>
      <c r="U124" s="58"/>
      <c r="V124" s="58"/>
      <c r="W124" s="224"/>
      <c r="X124" s="224"/>
      <c r="Y124" s="224"/>
      <c r="Z124" s="224"/>
      <c r="AA124" s="224"/>
      <c r="AB124" s="224"/>
      <c r="AC124" s="224"/>
    </row>
    <row r="125" spans="1:29" ht="30" customHeight="1">
      <c r="A125" s="224"/>
      <c r="B125" s="224"/>
      <c r="C125" s="224"/>
      <c r="D125" s="422" t="s">
        <v>300</v>
      </c>
      <c r="E125" s="299"/>
      <c r="F125" s="300" t="s">
        <v>176</v>
      </c>
      <c r="G125" s="59">
        <v>5</v>
      </c>
      <c r="H125" s="60">
        <v>10</v>
      </c>
      <c r="I125" s="61">
        <v>15</v>
      </c>
      <c r="J125" s="61">
        <v>20</v>
      </c>
      <c r="K125" s="62">
        <v>25</v>
      </c>
      <c r="L125" s="267"/>
      <c r="M125" s="267"/>
      <c r="N125" s="58"/>
      <c r="O125" s="58"/>
      <c r="P125" s="58"/>
      <c r="Q125" s="58"/>
      <c r="R125" s="281"/>
      <c r="S125" s="58"/>
      <c r="T125" s="282"/>
      <c r="U125" s="58"/>
      <c r="V125" s="58"/>
      <c r="W125" s="224"/>
      <c r="X125" s="224"/>
      <c r="Y125" s="224"/>
      <c r="Z125" s="224"/>
      <c r="AA125" s="224"/>
      <c r="AB125" s="224"/>
      <c r="AC125" s="224"/>
    </row>
    <row r="126" spans="1:29" ht="36.75" customHeight="1">
      <c r="A126" s="224"/>
      <c r="B126" s="224"/>
      <c r="C126" s="224"/>
      <c r="D126" s="422"/>
      <c r="E126" s="299"/>
      <c r="F126" s="300" t="s">
        <v>177</v>
      </c>
      <c r="G126" s="63">
        <v>4</v>
      </c>
      <c r="H126" s="44">
        <v>8</v>
      </c>
      <c r="I126" s="44">
        <v>12</v>
      </c>
      <c r="J126" s="42">
        <v>16</v>
      </c>
      <c r="K126" s="64">
        <v>20</v>
      </c>
      <c r="L126" s="267"/>
      <c r="M126" s="267"/>
      <c r="N126" s="58"/>
      <c r="O126" s="58"/>
      <c r="P126" s="58"/>
      <c r="Q126" s="58"/>
      <c r="R126" s="281"/>
      <c r="S126" s="58"/>
      <c r="T126" s="282"/>
      <c r="U126" s="58"/>
      <c r="V126" s="58"/>
      <c r="W126" s="224"/>
      <c r="X126" s="224"/>
      <c r="Y126" s="224"/>
      <c r="Z126" s="224"/>
      <c r="AA126" s="224"/>
      <c r="AB126" s="224"/>
      <c r="AC126" s="224"/>
    </row>
    <row r="127" spans="1:29" ht="32.25" customHeight="1">
      <c r="A127" s="224"/>
      <c r="B127" s="224"/>
      <c r="C127" s="224"/>
      <c r="D127" s="422"/>
      <c r="E127" s="299"/>
      <c r="F127" s="300" t="s">
        <v>178</v>
      </c>
      <c r="G127" s="65">
        <v>3</v>
      </c>
      <c r="H127" s="45">
        <v>6</v>
      </c>
      <c r="I127" s="44">
        <v>9</v>
      </c>
      <c r="J127" s="42">
        <v>12</v>
      </c>
      <c r="K127" s="64">
        <v>15</v>
      </c>
      <c r="L127" s="267"/>
      <c r="M127" s="267"/>
      <c r="N127" s="58"/>
      <c r="O127" s="58"/>
      <c r="P127" s="58"/>
      <c r="Q127" s="58"/>
      <c r="R127" s="281"/>
      <c r="S127" s="58"/>
      <c r="T127" s="282"/>
      <c r="U127" s="58"/>
      <c r="V127" s="58"/>
      <c r="W127" s="224"/>
      <c r="X127" s="224"/>
      <c r="Y127" s="224"/>
      <c r="Z127" s="224"/>
      <c r="AA127" s="224"/>
      <c r="AB127" s="224"/>
      <c r="AC127" s="224"/>
    </row>
    <row r="128" spans="1:29" ht="22.5" customHeight="1">
      <c r="A128" s="225"/>
      <c r="C128" s="225"/>
      <c r="D128" s="422"/>
      <c r="E128" s="299"/>
      <c r="F128" s="300" t="s">
        <v>133</v>
      </c>
      <c r="G128" s="65">
        <v>2</v>
      </c>
      <c r="H128" s="46">
        <v>4</v>
      </c>
      <c r="I128" s="45">
        <v>6</v>
      </c>
      <c r="J128" s="44">
        <v>8</v>
      </c>
      <c r="K128" s="64">
        <v>10</v>
      </c>
      <c r="L128" s="58"/>
      <c r="M128" s="58"/>
      <c r="N128" s="58"/>
      <c r="O128" s="58"/>
      <c r="P128" s="58"/>
      <c r="Q128" s="58"/>
      <c r="R128" s="281"/>
      <c r="S128" s="58"/>
      <c r="T128" s="282"/>
      <c r="U128" s="58"/>
      <c r="V128" s="58"/>
      <c r="W128" s="224"/>
      <c r="X128" s="224"/>
      <c r="Y128" s="224"/>
      <c r="Z128" s="224"/>
      <c r="AA128" s="224"/>
      <c r="AB128" s="224"/>
      <c r="AC128" s="224"/>
    </row>
    <row r="129" spans="1:29" ht="15.75" thickBot="1">
      <c r="A129" s="225"/>
      <c r="C129" s="225"/>
      <c r="D129" s="422"/>
      <c r="E129" s="299"/>
      <c r="F129" s="300" t="s">
        <v>179</v>
      </c>
      <c r="G129" s="66">
        <v>1</v>
      </c>
      <c r="H129" s="67">
        <v>2</v>
      </c>
      <c r="I129" s="68">
        <v>3</v>
      </c>
      <c r="J129" s="69">
        <v>4</v>
      </c>
      <c r="K129" s="70">
        <v>5</v>
      </c>
      <c r="L129" s="58"/>
      <c r="M129" s="58"/>
      <c r="N129" s="58"/>
      <c r="O129" s="58"/>
      <c r="P129" s="58"/>
      <c r="Q129" s="58"/>
      <c r="R129" s="281"/>
      <c r="S129" s="58"/>
      <c r="T129" s="282"/>
      <c r="U129" s="58"/>
      <c r="V129" s="58"/>
      <c r="W129" s="224"/>
      <c r="X129" s="224"/>
      <c r="Y129" s="224"/>
      <c r="Z129" s="224"/>
      <c r="AA129" s="224"/>
      <c r="AB129" s="224"/>
      <c r="AC129" s="224"/>
    </row>
    <row r="130" spans="1:29" ht="15">
      <c r="A130" s="225"/>
      <c r="C130" s="225"/>
      <c r="D130" s="225"/>
      <c r="E130" s="225"/>
      <c r="F130" s="43"/>
      <c r="G130" s="43" t="s">
        <v>134</v>
      </c>
      <c r="H130" s="43" t="s">
        <v>135</v>
      </c>
      <c r="I130" s="43" t="s">
        <v>132</v>
      </c>
      <c r="J130" s="43" t="s">
        <v>136</v>
      </c>
      <c r="K130" s="43" t="s">
        <v>137</v>
      </c>
      <c r="L130" s="58"/>
      <c r="M130" s="58"/>
      <c r="N130" s="58"/>
      <c r="O130" s="58"/>
      <c r="P130" s="58"/>
      <c r="Q130" s="58"/>
      <c r="R130" s="281"/>
      <c r="S130" s="58"/>
      <c r="T130" s="282"/>
      <c r="U130" s="58"/>
      <c r="V130" s="58"/>
      <c r="W130" s="224"/>
      <c r="X130" s="224"/>
      <c r="Y130" s="224"/>
      <c r="Z130" s="224"/>
      <c r="AA130" s="224"/>
      <c r="AB130" s="224"/>
      <c r="AC130" s="224"/>
    </row>
    <row r="131" spans="1:29">
      <c r="A131" s="225"/>
      <c r="C131" s="225"/>
      <c r="D131" s="225"/>
      <c r="E131" s="225"/>
      <c r="F131" s="225"/>
      <c r="G131" s="225"/>
      <c r="H131" s="58"/>
      <c r="I131" s="58"/>
      <c r="J131" s="58"/>
      <c r="K131" s="58"/>
      <c r="L131" s="58"/>
      <c r="M131" s="58"/>
      <c r="N131" s="58"/>
      <c r="O131" s="58"/>
      <c r="P131" s="58"/>
      <c r="Q131" s="58"/>
      <c r="R131" s="281"/>
      <c r="S131" s="58"/>
      <c r="T131" s="282"/>
      <c r="U131" s="58"/>
      <c r="V131" s="58"/>
      <c r="W131" s="224"/>
      <c r="X131" s="224"/>
      <c r="Y131" s="224"/>
      <c r="Z131" s="224"/>
      <c r="AA131" s="224"/>
      <c r="AB131" s="224"/>
      <c r="AC131" s="224"/>
    </row>
    <row r="132" spans="1:29" ht="15">
      <c r="A132" s="225"/>
      <c r="C132" s="225"/>
      <c r="D132" s="225"/>
      <c r="E132" s="225"/>
      <c r="F132" s="225"/>
      <c r="G132" s="471" t="s">
        <v>195</v>
      </c>
      <c r="H132" s="472"/>
      <c r="I132" s="472"/>
      <c r="J132" s="472"/>
      <c r="K132" s="472"/>
      <c r="L132" s="58"/>
      <c r="M132" s="58"/>
      <c r="N132" s="58"/>
      <c r="O132" s="58"/>
      <c r="P132" s="58"/>
      <c r="Q132" s="58"/>
      <c r="R132" s="281"/>
      <c r="S132" s="58"/>
      <c r="T132" s="282"/>
      <c r="U132" s="58"/>
      <c r="V132" s="58"/>
      <c r="W132" s="224"/>
      <c r="X132" s="224"/>
      <c r="Y132" s="224"/>
      <c r="Z132" s="224"/>
      <c r="AA132" s="224"/>
      <c r="AB132" s="224"/>
      <c r="AC132" s="224"/>
    </row>
    <row r="133" spans="1:29">
      <c r="H133" s="5"/>
      <c r="I133" s="5"/>
      <c r="J133" s="5"/>
      <c r="K133" s="5"/>
      <c r="L133" s="5"/>
      <c r="M133" s="5"/>
      <c r="N133" s="5"/>
      <c r="O133" s="5"/>
      <c r="P133" s="5"/>
      <c r="Q133" s="5"/>
      <c r="S133" s="5"/>
      <c r="T133" s="96"/>
      <c r="U133" s="5"/>
      <c r="V133" s="5"/>
    </row>
    <row r="134" spans="1:29">
      <c r="H134" s="5"/>
      <c r="I134" s="5"/>
      <c r="J134" s="5"/>
      <c r="K134" s="5"/>
      <c r="L134" s="5"/>
      <c r="M134" s="5"/>
      <c r="N134" s="5"/>
      <c r="O134" s="5"/>
      <c r="P134" s="5"/>
      <c r="Q134" s="5"/>
      <c r="S134" s="5"/>
      <c r="T134" s="96"/>
      <c r="U134" s="5"/>
      <c r="V134" s="5"/>
    </row>
    <row r="135" spans="1:29">
      <c r="H135" s="5"/>
      <c r="I135" s="5"/>
      <c r="J135" s="5"/>
      <c r="K135" s="5"/>
      <c r="L135" s="5"/>
      <c r="M135" s="5"/>
      <c r="N135" s="5"/>
      <c r="O135" s="5"/>
      <c r="P135" s="5"/>
      <c r="Q135" s="5"/>
      <c r="S135" s="5"/>
      <c r="T135" s="96"/>
      <c r="U135" s="5"/>
      <c r="V135" s="5"/>
    </row>
    <row r="136" spans="1:29">
      <c r="H136" s="5"/>
      <c r="I136" s="5"/>
      <c r="J136" s="5"/>
      <c r="K136" s="5"/>
      <c r="L136" s="5"/>
      <c r="M136" s="5"/>
      <c r="N136" s="5"/>
      <c r="O136" s="5"/>
      <c r="P136" s="5"/>
      <c r="Q136" s="5"/>
      <c r="S136" s="5"/>
      <c r="T136" s="96"/>
      <c r="U136" s="5"/>
      <c r="V136" s="5"/>
    </row>
    <row r="137" spans="1:29">
      <c r="H137" s="5"/>
      <c r="I137" s="5"/>
      <c r="J137" s="5"/>
      <c r="K137" s="5"/>
      <c r="L137" s="5"/>
      <c r="M137" s="5"/>
      <c r="N137" s="5"/>
      <c r="O137" s="5"/>
      <c r="P137" s="5"/>
      <c r="Q137" s="5"/>
      <c r="S137" s="5"/>
      <c r="T137" s="96"/>
      <c r="U137" s="5"/>
      <c r="V137" s="5"/>
    </row>
    <row r="138" spans="1:29">
      <c r="H138" s="5"/>
      <c r="I138" s="5"/>
      <c r="J138" s="5"/>
      <c r="K138" s="5"/>
      <c r="L138" s="5"/>
      <c r="M138" s="5"/>
      <c r="N138" s="5"/>
      <c r="O138" s="5"/>
      <c r="P138" s="5"/>
      <c r="Q138" s="5"/>
      <c r="S138" s="5"/>
      <c r="T138" s="96"/>
      <c r="U138" s="5"/>
      <c r="V138" s="5"/>
    </row>
    <row r="139" spans="1:29">
      <c r="H139" s="5"/>
      <c r="I139" s="5"/>
      <c r="J139" s="5"/>
      <c r="K139" s="5"/>
      <c r="L139" s="5"/>
      <c r="M139" s="5"/>
      <c r="N139" s="5"/>
      <c r="O139" s="5"/>
      <c r="P139" s="5"/>
      <c r="Q139" s="5"/>
      <c r="S139" s="5"/>
      <c r="T139" s="96"/>
      <c r="U139" s="5"/>
      <c r="V139" s="5"/>
    </row>
    <row r="140" spans="1:29">
      <c r="H140" s="5"/>
      <c r="I140" s="5"/>
      <c r="J140" s="5"/>
      <c r="K140" s="5"/>
      <c r="L140" s="5"/>
      <c r="M140" s="5"/>
      <c r="N140" s="5"/>
      <c r="O140" s="5"/>
      <c r="P140" s="5"/>
      <c r="Q140" s="5"/>
      <c r="S140" s="5"/>
      <c r="T140" s="96"/>
      <c r="U140" s="5"/>
      <c r="V140" s="5"/>
    </row>
    <row r="141" spans="1:29">
      <c r="H141" s="5"/>
      <c r="I141" s="5"/>
      <c r="J141" s="5"/>
      <c r="K141" s="5"/>
      <c r="L141" s="5"/>
      <c r="M141" s="5"/>
      <c r="N141" s="5"/>
      <c r="O141" s="5"/>
      <c r="P141" s="5"/>
      <c r="Q141" s="5"/>
      <c r="S141" s="5"/>
      <c r="T141" s="96"/>
      <c r="U141" s="5"/>
      <c r="V141" s="5"/>
    </row>
    <row r="142" spans="1:29">
      <c r="H142" s="5"/>
      <c r="I142" s="5"/>
      <c r="J142" s="5"/>
      <c r="K142" s="5"/>
      <c r="L142" s="5"/>
      <c r="M142" s="5"/>
      <c r="N142" s="5"/>
      <c r="O142" s="5"/>
      <c r="P142" s="5"/>
      <c r="Q142" s="5"/>
      <c r="S142" s="5"/>
      <c r="T142" s="96"/>
      <c r="U142" s="5"/>
      <c r="V142" s="5"/>
    </row>
    <row r="143" spans="1:29">
      <c r="H143" s="5"/>
      <c r="I143" s="5"/>
      <c r="J143" s="5"/>
      <c r="K143" s="5"/>
      <c r="L143" s="5"/>
      <c r="M143" s="5"/>
      <c r="N143" s="5"/>
      <c r="O143" s="5"/>
      <c r="P143" s="5"/>
      <c r="Q143" s="5"/>
      <c r="S143" s="5"/>
      <c r="T143" s="96"/>
      <c r="U143" s="5"/>
      <c r="V143" s="5"/>
    </row>
    <row r="144" spans="1:29">
      <c r="H144" s="5"/>
      <c r="I144" s="5"/>
      <c r="J144" s="5"/>
      <c r="K144" s="5"/>
      <c r="L144" s="5"/>
      <c r="M144" s="5"/>
      <c r="N144" s="5"/>
      <c r="O144" s="5"/>
      <c r="P144" s="5"/>
      <c r="Q144" s="5"/>
      <c r="S144" s="5"/>
      <c r="T144" s="96"/>
      <c r="U144" s="5"/>
      <c r="V144" s="5"/>
    </row>
    <row r="145" spans="8:22">
      <c r="H145" s="5"/>
      <c r="I145" s="5"/>
      <c r="J145" s="5"/>
      <c r="K145" s="5"/>
      <c r="L145" s="5"/>
      <c r="M145" s="5"/>
      <c r="N145" s="5"/>
      <c r="O145" s="5"/>
      <c r="P145" s="5"/>
      <c r="Q145" s="5"/>
      <c r="S145" s="5"/>
      <c r="T145" s="96"/>
      <c r="U145" s="5"/>
      <c r="V145" s="5"/>
    </row>
    <row r="146" spans="8:22">
      <c r="H146" s="5"/>
      <c r="I146" s="5"/>
      <c r="J146" s="5"/>
      <c r="K146" s="5"/>
      <c r="L146" s="5"/>
      <c r="M146" s="5"/>
      <c r="N146" s="5"/>
      <c r="O146" s="5"/>
      <c r="P146" s="5"/>
      <c r="Q146" s="5"/>
      <c r="S146" s="5"/>
      <c r="T146" s="96"/>
      <c r="U146" s="5"/>
      <c r="V146" s="5"/>
    </row>
    <row r="147" spans="8:22">
      <c r="H147" s="5"/>
      <c r="I147" s="5"/>
      <c r="J147" s="5"/>
      <c r="K147" s="5"/>
      <c r="L147" s="5"/>
      <c r="M147" s="5"/>
      <c r="N147" s="5"/>
      <c r="O147" s="5"/>
      <c r="P147" s="5"/>
      <c r="Q147" s="5"/>
      <c r="S147" s="5"/>
      <c r="T147" s="96"/>
      <c r="U147" s="5"/>
      <c r="V147" s="5"/>
    </row>
    <row r="148" spans="8:22">
      <c r="H148" s="5"/>
      <c r="I148" s="5"/>
      <c r="J148" s="5"/>
      <c r="K148" s="5"/>
      <c r="L148" s="5"/>
      <c r="M148" s="5"/>
      <c r="N148" s="5"/>
      <c r="O148" s="5"/>
      <c r="P148" s="5"/>
      <c r="Q148" s="5"/>
      <c r="S148" s="5"/>
      <c r="T148" s="96"/>
      <c r="U148" s="5"/>
      <c r="V148" s="5"/>
    </row>
    <row r="149" spans="8:22">
      <c r="H149" s="5"/>
      <c r="I149" s="5"/>
      <c r="J149" s="5"/>
      <c r="K149" s="5"/>
      <c r="L149" s="5"/>
      <c r="M149" s="5"/>
      <c r="N149" s="5"/>
      <c r="O149" s="5"/>
      <c r="P149" s="5"/>
      <c r="Q149" s="5"/>
      <c r="S149" s="5"/>
      <c r="T149" s="96"/>
      <c r="U149" s="5"/>
      <c r="V149" s="5"/>
    </row>
    <row r="150" spans="8:22">
      <c r="H150" s="5"/>
      <c r="I150" s="5"/>
      <c r="J150" s="5"/>
      <c r="K150" s="5"/>
      <c r="L150" s="5"/>
      <c r="M150" s="5"/>
      <c r="N150" s="5"/>
      <c r="O150" s="5"/>
      <c r="P150" s="5"/>
      <c r="Q150" s="5"/>
      <c r="S150" s="5"/>
      <c r="T150" s="96"/>
      <c r="U150" s="5"/>
      <c r="V150" s="5"/>
    </row>
    <row r="151" spans="8:22">
      <c r="H151" s="5"/>
      <c r="I151" s="5"/>
      <c r="J151" s="5"/>
      <c r="K151" s="5"/>
      <c r="L151" s="5"/>
      <c r="M151" s="5"/>
      <c r="N151" s="5"/>
      <c r="O151" s="5"/>
      <c r="P151" s="5"/>
      <c r="Q151" s="5"/>
      <c r="S151" s="5"/>
      <c r="T151" s="96"/>
      <c r="U151" s="5"/>
      <c r="V151" s="5"/>
    </row>
    <row r="152" spans="8:22">
      <c r="H152" s="5"/>
      <c r="I152" s="5"/>
      <c r="J152" s="5"/>
      <c r="K152" s="5"/>
      <c r="L152" s="5"/>
      <c r="M152" s="5"/>
      <c r="N152" s="5"/>
      <c r="O152" s="5"/>
      <c r="P152" s="5"/>
      <c r="Q152" s="5"/>
      <c r="S152" s="5"/>
      <c r="T152" s="96"/>
      <c r="U152" s="5"/>
      <c r="V152" s="5"/>
    </row>
    <row r="153" spans="8:22">
      <c r="H153" s="5"/>
      <c r="I153" s="5"/>
      <c r="J153" s="5"/>
      <c r="K153" s="5"/>
      <c r="L153" s="5"/>
      <c r="M153" s="5"/>
      <c r="N153" s="5"/>
      <c r="O153" s="5"/>
      <c r="P153" s="5"/>
      <c r="Q153" s="5"/>
      <c r="S153" s="5"/>
      <c r="T153" s="96"/>
      <c r="U153" s="5"/>
      <c r="V153" s="5"/>
    </row>
    <row r="154" spans="8:22">
      <c r="H154" s="5"/>
      <c r="I154" s="5"/>
      <c r="J154" s="5"/>
      <c r="K154" s="5"/>
      <c r="L154" s="5"/>
      <c r="M154" s="5"/>
      <c r="N154" s="5"/>
      <c r="O154" s="5"/>
      <c r="P154" s="5"/>
      <c r="Q154" s="5"/>
      <c r="S154" s="5"/>
      <c r="T154" s="96"/>
      <c r="U154" s="5"/>
      <c r="V154" s="5"/>
    </row>
    <row r="155" spans="8:22">
      <c r="H155" s="5"/>
      <c r="I155" s="5"/>
      <c r="J155" s="5"/>
      <c r="K155" s="5"/>
      <c r="L155" s="5"/>
      <c r="M155" s="5"/>
      <c r="N155" s="5"/>
      <c r="O155" s="5"/>
      <c r="P155" s="5"/>
      <c r="Q155" s="5"/>
      <c r="S155" s="5"/>
      <c r="T155" s="96"/>
      <c r="U155" s="5"/>
      <c r="V155" s="5"/>
    </row>
    <row r="156" spans="8:22">
      <c r="H156" s="5"/>
      <c r="I156" s="5"/>
      <c r="J156" s="5"/>
      <c r="K156" s="5"/>
      <c r="L156" s="5"/>
      <c r="M156" s="5"/>
      <c r="N156" s="5"/>
      <c r="O156" s="5"/>
      <c r="P156" s="5"/>
      <c r="Q156" s="5"/>
      <c r="S156" s="5"/>
      <c r="T156" s="96"/>
      <c r="U156" s="5"/>
      <c r="V156" s="5"/>
    </row>
    <row r="157" spans="8:22">
      <c r="H157" s="5"/>
      <c r="I157" s="5"/>
      <c r="J157" s="5"/>
      <c r="K157" s="5"/>
      <c r="L157" s="5"/>
      <c r="M157" s="5"/>
      <c r="N157" s="5"/>
      <c r="O157" s="5"/>
      <c r="P157" s="5"/>
      <c r="Q157" s="5"/>
      <c r="S157" s="5"/>
      <c r="T157" s="96"/>
      <c r="U157" s="5"/>
      <c r="V157" s="5"/>
    </row>
    <row r="158" spans="8:22">
      <c r="H158" s="5"/>
      <c r="I158" s="5"/>
      <c r="J158" s="5"/>
      <c r="K158" s="5"/>
      <c r="L158" s="5"/>
      <c r="M158" s="5"/>
      <c r="N158" s="5"/>
      <c r="O158" s="5"/>
      <c r="P158" s="5"/>
      <c r="Q158" s="5"/>
      <c r="S158" s="5"/>
      <c r="T158" s="96"/>
      <c r="U158" s="5"/>
      <c r="V158" s="5"/>
    </row>
    <row r="159" spans="8:22">
      <c r="H159" s="5"/>
      <c r="I159" s="5"/>
      <c r="J159" s="5"/>
      <c r="K159" s="5"/>
      <c r="L159" s="5"/>
      <c r="M159" s="5"/>
      <c r="N159" s="5"/>
      <c r="O159" s="5"/>
      <c r="P159" s="5"/>
      <c r="Q159" s="5"/>
      <c r="S159" s="5"/>
      <c r="T159" s="96"/>
      <c r="U159" s="5"/>
      <c r="V159" s="5"/>
    </row>
    <row r="160" spans="8:22">
      <c r="H160" s="5"/>
      <c r="I160" s="5"/>
      <c r="J160" s="5"/>
      <c r="K160" s="5"/>
      <c r="L160" s="5"/>
      <c r="M160" s="5"/>
      <c r="N160" s="5"/>
      <c r="O160" s="5"/>
      <c r="P160" s="5"/>
      <c r="Q160" s="5"/>
      <c r="S160" s="5"/>
      <c r="T160" s="96"/>
      <c r="U160" s="5"/>
      <c r="V160" s="5"/>
    </row>
    <row r="161" spans="8:22">
      <c r="H161" s="5"/>
      <c r="I161" s="5"/>
      <c r="J161" s="5"/>
      <c r="K161" s="5"/>
      <c r="L161" s="5"/>
      <c r="M161" s="5"/>
      <c r="N161" s="5"/>
      <c r="O161" s="5"/>
      <c r="P161" s="5"/>
      <c r="Q161" s="5"/>
      <c r="S161" s="5"/>
      <c r="T161" s="96"/>
      <c r="U161" s="5"/>
      <c r="V161" s="5"/>
    </row>
    <row r="162" spans="8:22">
      <c r="H162" s="5"/>
      <c r="I162" s="5"/>
      <c r="J162" s="5"/>
      <c r="K162" s="5"/>
      <c r="L162" s="5"/>
      <c r="M162" s="5"/>
      <c r="N162" s="5"/>
      <c r="O162" s="5"/>
      <c r="P162" s="5"/>
      <c r="Q162" s="5"/>
      <c r="S162" s="5"/>
      <c r="T162" s="96"/>
      <c r="U162" s="5"/>
      <c r="V162" s="5"/>
    </row>
    <row r="163" spans="8:22">
      <c r="H163" s="5"/>
      <c r="I163" s="5"/>
      <c r="J163" s="5"/>
      <c r="K163" s="5"/>
      <c r="L163" s="5"/>
      <c r="M163" s="5"/>
      <c r="N163" s="5"/>
      <c r="O163" s="5"/>
      <c r="P163" s="5"/>
      <c r="Q163" s="5"/>
      <c r="S163" s="5"/>
      <c r="T163" s="96"/>
      <c r="U163" s="5"/>
      <c r="V163" s="5"/>
    </row>
    <row r="164" spans="8:22">
      <c r="H164" s="5"/>
      <c r="I164" s="5"/>
      <c r="J164" s="5"/>
      <c r="K164" s="5"/>
      <c r="L164" s="5"/>
      <c r="M164" s="5"/>
      <c r="N164" s="5"/>
      <c r="O164" s="5"/>
      <c r="P164" s="5"/>
      <c r="Q164" s="5"/>
      <c r="S164" s="5"/>
      <c r="T164" s="96"/>
      <c r="U164" s="5"/>
      <c r="V164" s="5"/>
    </row>
    <row r="165" spans="8:22">
      <c r="H165" s="5"/>
      <c r="I165" s="5"/>
      <c r="J165" s="5"/>
      <c r="K165" s="5"/>
      <c r="L165" s="5"/>
      <c r="M165" s="5"/>
      <c r="N165" s="5"/>
      <c r="O165" s="5"/>
      <c r="P165" s="5"/>
      <c r="Q165" s="5"/>
      <c r="S165" s="5"/>
      <c r="T165" s="96"/>
      <c r="U165" s="5"/>
      <c r="V165" s="5"/>
    </row>
    <row r="166" spans="8:22">
      <c r="H166" s="5"/>
      <c r="I166" s="5"/>
      <c r="J166" s="5"/>
      <c r="K166" s="5"/>
      <c r="L166" s="5"/>
      <c r="M166" s="5"/>
      <c r="N166" s="5"/>
      <c r="O166" s="5"/>
      <c r="P166" s="5"/>
      <c r="Q166" s="5"/>
      <c r="S166" s="5"/>
      <c r="T166" s="96"/>
      <c r="U166" s="5"/>
      <c r="V166" s="5"/>
    </row>
    <row r="167" spans="8:22">
      <c r="H167" s="5"/>
      <c r="I167" s="5"/>
      <c r="J167" s="5"/>
      <c r="K167" s="5"/>
      <c r="L167" s="5"/>
      <c r="M167" s="5"/>
      <c r="N167" s="5"/>
      <c r="O167" s="5"/>
      <c r="P167" s="5"/>
      <c r="Q167" s="5"/>
      <c r="S167" s="5"/>
      <c r="T167" s="96"/>
      <c r="U167" s="5"/>
      <c r="V167" s="5"/>
    </row>
    <row r="168" spans="8:22">
      <c r="H168" s="5"/>
      <c r="I168" s="5"/>
      <c r="J168" s="5"/>
      <c r="K168" s="5"/>
      <c r="L168" s="5"/>
      <c r="M168" s="5"/>
      <c r="N168" s="5"/>
      <c r="O168" s="5"/>
      <c r="P168" s="5"/>
      <c r="Q168" s="5"/>
      <c r="S168" s="5"/>
      <c r="T168" s="96"/>
      <c r="U168" s="5"/>
      <c r="V168" s="5"/>
    </row>
    <row r="169" spans="8:22">
      <c r="H169" s="5"/>
      <c r="I169" s="5"/>
      <c r="J169" s="5"/>
      <c r="K169" s="5"/>
      <c r="L169" s="5"/>
      <c r="M169" s="5"/>
      <c r="N169" s="5"/>
      <c r="O169" s="5"/>
      <c r="P169" s="5"/>
      <c r="Q169" s="5"/>
      <c r="S169" s="5"/>
      <c r="T169" s="96"/>
      <c r="U169" s="5"/>
      <c r="V169" s="5"/>
    </row>
    <row r="170" spans="8:22">
      <c r="H170" s="5"/>
      <c r="I170" s="5"/>
      <c r="J170" s="5"/>
      <c r="K170" s="5"/>
      <c r="L170" s="5"/>
      <c r="M170" s="5"/>
      <c r="N170" s="5"/>
      <c r="O170" s="5"/>
      <c r="P170" s="5"/>
      <c r="Q170" s="5"/>
      <c r="S170" s="5"/>
      <c r="T170" s="96"/>
      <c r="U170" s="5"/>
      <c r="V170" s="5"/>
    </row>
    <row r="171" spans="8:22">
      <c r="H171" s="5"/>
      <c r="I171" s="5"/>
      <c r="J171" s="5"/>
      <c r="K171" s="5"/>
      <c r="L171" s="5"/>
      <c r="M171" s="5"/>
      <c r="N171" s="5"/>
      <c r="O171" s="5"/>
      <c r="P171" s="5"/>
      <c r="Q171" s="5"/>
      <c r="S171" s="5"/>
      <c r="T171" s="96"/>
      <c r="U171" s="5"/>
      <c r="V171" s="5"/>
    </row>
    <row r="172" spans="8:22">
      <c r="H172" s="5"/>
      <c r="I172" s="5"/>
      <c r="J172" s="5"/>
      <c r="K172" s="5"/>
      <c r="L172" s="5"/>
      <c r="M172" s="5"/>
      <c r="N172" s="5"/>
      <c r="O172" s="5"/>
      <c r="P172" s="5"/>
      <c r="Q172" s="5"/>
      <c r="S172" s="5"/>
      <c r="T172" s="96"/>
      <c r="U172" s="5"/>
      <c r="V172" s="5"/>
    </row>
    <row r="173" spans="8:22">
      <c r="H173" s="5"/>
      <c r="I173" s="5"/>
      <c r="J173" s="5"/>
      <c r="K173" s="5"/>
      <c r="L173" s="5"/>
      <c r="M173" s="5"/>
      <c r="N173" s="5"/>
      <c r="O173" s="5"/>
      <c r="P173" s="5"/>
      <c r="Q173" s="5"/>
      <c r="S173" s="5"/>
      <c r="T173" s="96"/>
      <c r="U173" s="5"/>
      <c r="V173" s="5"/>
    </row>
    <row r="174" spans="8:22">
      <c r="H174" s="5"/>
      <c r="I174" s="5"/>
      <c r="J174" s="5"/>
      <c r="K174" s="5"/>
      <c r="L174" s="5"/>
      <c r="M174" s="5"/>
      <c r="N174" s="5"/>
      <c r="O174" s="5"/>
      <c r="P174" s="5"/>
      <c r="Q174" s="5"/>
      <c r="S174" s="5"/>
      <c r="T174" s="96"/>
      <c r="U174" s="5"/>
      <c r="V174" s="5"/>
    </row>
    <row r="175" spans="8:22">
      <c r="H175" s="5"/>
      <c r="I175" s="5"/>
      <c r="J175" s="5"/>
      <c r="K175" s="5"/>
      <c r="L175" s="5"/>
      <c r="M175" s="5"/>
      <c r="N175" s="5"/>
      <c r="O175" s="5"/>
      <c r="P175" s="5"/>
      <c r="Q175" s="5"/>
      <c r="S175" s="5"/>
      <c r="T175" s="96"/>
      <c r="U175" s="5"/>
      <c r="V175" s="5"/>
    </row>
    <row r="176" spans="8:22">
      <c r="H176" s="5"/>
      <c r="I176" s="5"/>
      <c r="J176" s="5"/>
      <c r="K176" s="5"/>
      <c r="L176" s="5"/>
      <c r="M176" s="5"/>
      <c r="N176" s="5"/>
      <c r="O176" s="5"/>
      <c r="P176" s="5"/>
      <c r="Q176" s="5"/>
      <c r="S176" s="5"/>
      <c r="T176" s="96"/>
      <c r="U176" s="5"/>
      <c r="V176" s="5"/>
    </row>
    <row r="177" spans="8:22">
      <c r="H177" s="5"/>
      <c r="I177" s="5"/>
      <c r="J177" s="5"/>
      <c r="K177" s="5"/>
      <c r="L177" s="5"/>
      <c r="M177" s="5"/>
      <c r="N177" s="5"/>
      <c r="O177" s="5"/>
      <c r="P177" s="5"/>
      <c r="Q177" s="5"/>
      <c r="S177" s="5"/>
      <c r="T177" s="96"/>
      <c r="U177" s="5"/>
      <c r="V177" s="5"/>
    </row>
    <row r="178" spans="8:22">
      <c r="H178" s="5"/>
      <c r="I178" s="5"/>
      <c r="J178" s="5"/>
      <c r="K178" s="5"/>
      <c r="L178" s="5"/>
      <c r="M178" s="5"/>
      <c r="N178" s="5"/>
      <c r="O178" s="5"/>
      <c r="P178" s="5"/>
      <c r="Q178" s="5"/>
      <c r="S178" s="5"/>
      <c r="T178" s="96"/>
      <c r="U178" s="5"/>
      <c r="V178" s="5"/>
    </row>
    <row r="179" spans="8:22">
      <c r="H179" s="5"/>
      <c r="I179" s="5"/>
      <c r="J179" s="5"/>
      <c r="K179" s="5"/>
      <c r="L179" s="5"/>
      <c r="M179" s="5"/>
      <c r="N179" s="5"/>
      <c r="O179" s="5"/>
      <c r="P179" s="5"/>
      <c r="Q179" s="5"/>
      <c r="S179" s="5"/>
      <c r="T179" s="96"/>
      <c r="U179" s="5"/>
      <c r="V179" s="5"/>
    </row>
    <row r="180" spans="8:22">
      <c r="H180" s="5"/>
      <c r="I180" s="5"/>
      <c r="J180" s="5"/>
      <c r="K180" s="5"/>
      <c r="L180" s="5"/>
      <c r="M180" s="5"/>
      <c r="N180" s="5"/>
      <c r="O180" s="5"/>
      <c r="P180" s="5"/>
      <c r="Q180" s="5"/>
      <c r="S180" s="5"/>
      <c r="T180" s="96"/>
      <c r="U180" s="5"/>
      <c r="V180" s="5"/>
    </row>
    <row r="181" spans="8:22">
      <c r="H181" s="5"/>
      <c r="I181" s="5"/>
      <c r="J181" s="5"/>
      <c r="K181" s="5"/>
      <c r="L181" s="5"/>
      <c r="M181" s="5"/>
      <c r="N181" s="5"/>
      <c r="O181" s="5"/>
      <c r="P181" s="5"/>
      <c r="Q181" s="5"/>
      <c r="S181" s="5"/>
      <c r="T181" s="96"/>
      <c r="U181" s="5"/>
      <c r="V181" s="5"/>
    </row>
    <row r="182" spans="8:22">
      <c r="H182" s="5"/>
      <c r="I182" s="5"/>
      <c r="J182" s="5"/>
      <c r="K182" s="5"/>
      <c r="L182" s="5"/>
      <c r="M182" s="5"/>
      <c r="N182" s="5"/>
      <c r="O182" s="5"/>
      <c r="P182" s="5"/>
      <c r="Q182" s="5"/>
      <c r="S182" s="5"/>
      <c r="T182" s="96"/>
      <c r="U182" s="5"/>
      <c r="V182" s="5"/>
    </row>
    <row r="183" spans="8:22">
      <c r="H183" s="5"/>
      <c r="I183" s="5"/>
      <c r="J183" s="5"/>
      <c r="K183" s="5"/>
      <c r="L183" s="5"/>
      <c r="M183" s="5"/>
      <c r="N183" s="5"/>
      <c r="O183" s="5"/>
      <c r="P183" s="5"/>
      <c r="Q183" s="5"/>
      <c r="S183" s="5"/>
      <c r="T183" s="96"/>
      <c r="U183" s="5"/>
      <c r="V183" s="5"/>
    </row>
    <row r="184" spans="8:22">
      <c r="H184" s="5"/>
      <c r="I184" s="5"/>
      <c r="J184" s="5"/>
      <c r="K184" s="5"/>
      <c r="L184" s="5"/>
      <c r="M184" s="5"/>
      <c r="N184" s="5"/>
      <c r="O184" s="5"/>
      <c r="P184" s="5"/>
      <c r="Q184" s="5"/>
      <c r="S184" s="5"/>
      <c r="T184" s="96"/>
      <c r="U184" s="5"/>
      <c r="V184" s="5"/>
    </row>
    <row r="185" spans="8:22">
      <c r="H185" s="5"/>
      <c r="I185" s="5"/>
      <c r="J185" s="5"/>
      <c r="K185" s="5"/>
      <c r="L185" s="5"/>
      <c r="M185" s="5"/>
      <c r="N185" s="5"/>
      <c r="O185" s="5"/>
      <c r="P185" s="5"/>
      <c r="Q185" s="5"/>
      <c r="S185" s="5"/>
      <c r="T185" s="96"/>
      <c r="U185" s="5"/>
      <c r="V185" s="5"/>
    </row>
    <row r="186" spans="8:22">
      <c r="H186" s="5"/>
      <c r="I186" s="5"/>
      <c r="J186" s="5"/>
      <c r="K186" s="5"/>
      <c r="L186" s="5"/>
      <c r="M186" s="5"/>
      <c r="N186" s="5"/>
      <c r="O186" s="5"/>
      <c r="P186" s="5"/>
      <c r="Q186" s="5"/>
      <c r="S186" s="5"/>
      <c r="T186" s="96"/>
      <c r="U186" s="5"/>
      <c r="V186" s="5"/>
    </row>
    <row r="187" spans="8:22">
      <c r="H187" s="5"/>
      <c r="I187" s="5"/>
      <c r="J187" s="5"/>
      <c r="K187" s="5"/>
      <c r="L187" s="5"/>
      <c r="M187" s="5"/>
      <c r="N187" s="5"/>
      <c r="O187" s="5"/>
      <c r="P187" s="5"/>
      <c r="Q187" s="5"/>
      <c r="S187" s="5"/>
      <c r="T187" s="96"/>
      <c r="U187" s="5"/>
      <c r="V187" s="5"/>
    </row>
    <row r="188" spans="8:22">
      <c r="H188" s="5"/>
      <c r="I188" s="5"/>
      <c r="J188" s="5"/>
      <c r="K188" s="5"/>
      <c r="L188" s="5"/>
      <c r="M188" s="5"/>
      <c r="N188" s="5"/>
      <c r="O188" s="5"/>
      <c r="P188" s="5"/>
      <c r="Q188" s="5"/>
      <c r="S188" s="5"/>
      <c r="T188" s="96"/>
      <c r="U188" s="5"/>
      <c r="V188" s="5"/>
    </row>
    <row r="189" spans="8:22">
      <c r="H189" s="5"/>
      <c r="I189" s="5"/>
      <c r="J189" s="5"/>
      <c r="K189" s="5"/>
      <c r="L189" s="5"/>
      <c r="M189" s="5"/>
      <c r="N189" s="5"/>
      <c r="O189" s="5"/>
      <c r="P189" s="5"/>
      <c r="Q189" s="5"/>
      <c r="S189" s="5"/>
      <c r="T189" s="96"/>
      <c r="U189" s="5"/>
      <c r="V189" s="5"/>
    </row>
    <row r="190" spans="8:22">
      <c r="H190" s="5"/>
      <c r="I190" s="5"/>
      <c r="J190" s="5"/>
      <c r="K190" s="5"/>
      <c r="L190" s="5"/>
      <c r="M190" s="5"/>
      <c r="N190" s="5"/>
      <c r="O190" s="5"/>
      <c r="P190" s="5"/>
      <c r="Q190" s="5"/>
      <c r="S190" s="5"/>
      <c r="T190" s="96"/>
      <c r="U190" s="5"/>
      <c r="V190" s="5"/>
    </row>
    <row r="191" spans="8:22">
      <c r="H191" s="5"/>
      <c r="I191" s="5"/>
      <c r="J191" s="5"/>
      <c r="K191" s="5"/>
      <c r="L191" s="5"/>
      <c r="M191" s="5"/>
      <c r="N191" s="5"/>
      <c r="O191" s="5"/>
      <c r="P191" s="5"/>
      <c r="Q191" s="5"/>
      <c r="S191" s="5"/>
      <c r="T191" s="96"/>
      <c r="U191" s="5"/>
      <c r="V191" s="5"/>
    </row>
    <row r="192" spans="8:22">
      <c r="H192" s="5"/>
      <c r="I192" s="5"/>
      <c r="J192" s="5"/>
      <c r="K192" s="5"/>
      <c r="L192" s="5"/>
      <c r="M192" s="5"/>
      <c r="N192" s="5"/>
      <c r="O192" s="5"/>
      <c r="P192" s="5"/>
      <c r="Q192" s="5"/>
      <c r="S192" s="5"/>
      <c r="T192" s="96"/>
      <c r="U192" s="5"/>
      <c r="V192" s="5"/>
    </row>
    <row r="193" spans="8:22">
      <c r="H193" s="5"/>
      <c r="I193" s="5"/>
      <c r="J193" s="5"/>
      <c r="K193" s="5"/>
      <c r="L193" s="5"/>
      <c r="M193" s="5"/>
      <c r="N193" s="5"/>
      <c r="O193" s="5"/>
      <c r="P193" s="5"/>
      <c r="Q193" s="5"/>
      <c r="S193" s="5"/>
      <c r="T193" s="96"/>
      <c r="U193" s="5"/>
      <c r="V193" s="5"/>
    </row>
    <row r="194" spans="8:22">
      <c r="H194" s="5"/>
      <c r="I194" s="5"/>
      <c r="J194" s="5"/>
      <c r="K194" s="5"/>
      <c r="L194" s="5"/>
      <c r="M194" s="5"/>
      <c r="N194" s="5"/>
      <c r="O194" s="5"/>
      <c r="P194" s="5"/>
      <c r="Q194" s="5"/>
      <c r="S194" s="5"/>
      <c r="T194" s="96"/>
      <c r="U194" s="5"/>
      <c r="V194" s="5"/>
    </row>
    <row r="195" spans="8:22">
      <c r="H195" s="5"/>
      <c r="I195" s="5"/>
      <c r="J195" s="5"/>
      <c r="K195" s="5"/>
      <c r="L195" s="5"/>
      <c r="M195" s="5"/>
      <c r="N195" s="5"/>
      <c r="O195" s="5"/>
      <c r="P195" s="5"/>
      <c r="Q195" s="5"/>
      <c r="S195" s="5"/>
      <c r="T195" s="96"/>
      <c r="U195" s="5"/>
      <c r="V195" s="5"/>
    </row>
    <row r="196" spans="8:22">
      <c r="H196" s="5"/>
      <c r="I196" s="5"/>
      <c r="J196" s="5"/>
      <c r="K196" s="5"/>
      <c r="L196" s="5"/>
      <c r="M196" s="5"/>
      <c r="N196" s="5"/>
      <c r="O196" s="5"/>
      <c r="P196" s="5"/>
      <c r="Q196" s="5"/>
      <c r="S196" s="5"/>
      <c r="T196" s="96"/>
      <c r="U196" s="5"/>
      <c r="V196" s="5"/>
    </row>
    <row r="197" spans="8:22">
      <c r="H197" s="5"/>
      <c r="I197" s="5"/>
      <c r="J197" s="5"/>
      <c r="K197" s="5"/>
      <c r="L197" s="5"/>
      <c r="M197" s="5"/>
      <c r="N197" s="5"/>
      <c r="O197" s="5"/>
      <c r="P197" s="5"/>
      <c r="Q197" s="5"/>
      <c r="S197" s="5"/>
      <c r="T197" s="96"/>
      <c r="U197" s="5"/>
      <c r="V197" s="5"/>
    </row>
    <row r="198" spans="8:22">
      <c r="H198" s="5"/>
      <c r="I198" s="5"/>
      <c r="J198" s="5"/>
      <c r="K198" s="5"/>
      <c r="L198" s="5"/>
      <c r="M198" s="5"/>
      <c r="N198" s="5"/>
      <c r="O198" s="5"/>
      <c r="P198" s="5"/>
      <c r="Q198" s="5"/>
      <c r="S198" s="5"/>
      <c r="T198" s="96"/>
      <c r="U198" s="5"/>
      <c r="V198" s="5"/>
    </row>
    <row r="199" spans="8:22">
      <c r="H199" s="5"/>
      <c r="I199" s="5"/>
      <c r="J199" s="5"/>
      <c r="K199" s="5"/>
      <c r="L199" s="5"/>
      <c r="M199" s="5"/>
      <c r="N199" s="5"/>
      <c r="O199" s="5"/>
      <c r="P199" s="5"/>
      <c r="Q199" s="5"/>
      <c r="S199" s="5"/>
      <c r="T199" s="96"/>
      <c r="U199" s="5"/>
      <c r="V199" s="5"/>
    </row>
    <row r="200" spans="8:22">
      <c r="H200" s="5"/>
      <c r="I200" s="5"/>
      <c r="J200" s="5"/>
      <c r="K200" s="5"/>
      <c r="L200" s="5"/>
      <c r="M200" s="5"/>
      <c r="N200" s="5"/>
      <c r="O200" s="5"/>
      <c r="P200" s="5"/>
      <c r="Q200" s="5"/>
      <c r="S200" s="5"/>
      <c r="T200" s="96"/>
      <c r="U200" s="5"/>
      <c r="V200" s="5"/>
    </row>
    <row r="201" spans="8:22">
      <c r="H201" s="5"/>
      <c r="I201" s="5"/>
      <c r="J201" s="5"/>
      <c r="K201" s="5"/>
      <c r="L201" s="5"/>
      <c r="M201" s="5"/>
      <c r="N201" s="5"/>
      <c r="O201" s="5"/>
      <c r="P201" s="5"/>
      <c r="Q201" s="5"/>
      <c r="S201" s="5"/>
      <c r="T201" s="96"/>
      <c r="U201" s="5"/>
      <c r="V201" s="5"/>
    </row>
    <row r="202" spans="8:22">
      <c r="H202" s="5"/>
      <c r="I202" s="5"/>
      <c r="J202" s="5"/>
      <c r="K202" s="5"/>
      <c r="L202" s="5"/>
      <c r="M202" s="5"/>
      <c r="N202" s="5"/>
      <c r="O202" s="5"/>
      <c r="P202" s="5"/>
      <c r="Q202" s="5"/>
      <c r="S202" s="5"/>
      <c r="T202" s="96"/>
      <c r="U202" s="5"/>
      <c r="V202" s="5"/>
    </row>
    <row r="203" spans="8:22">
      <c r="H203" s="5"/>
      <c r="I203" s="5"/>
      <c r="J203" s="5"/>
      <c r="K203" s="5"/>
      <c r="L203" s="5"/>
      <c r="M203" s="5"/>
      <c r="N203" s="5"/>
      <c r="O203" s="5"/>
      <c r="P203" s="5"/>
      <c r="Q203" s="5"/>
      <c r="S203" s="5"/>
      <c r="T203" s="96"/>
      <c r="U203" s="5"/>
      <c r="V203" s="5"/>
    </row>
    <row r="204" spans="8:22">
      <c r="H204" s="5"/>
      <c r="I204" s="5"/>
      <c r="J204" s="5"/>
      <c r="K204" s="5"/>
      <c r="L204" s="5"/>
      <c r="M204" s="5"/>
      <c r="N204" s="5"/>
      <c r="O204" s="5"/>
      <c r="P204" s="5"/>
      <c r="Q204" s="5"/>
      <c r="S204" s="5"/>
      <c r="T204" s="96"/>
      <c r="U204" s="5"/>
      <c r="V204" s="5"/>
    </row>
    <row r="205" spans="8:22">
      <c r="H205" s="5"/>
      <c r="I205" s="5"/>
      <c r="J205" s="5"/>
      <c r="K205" s="5"/>
      <c r="L205" s="5"/>
      <c r="M205" s="5"/>
      <c r="N205" s="5"/>
      <c r="O205" s="5"/>
      <c r="P205" s="5"/>
      <c r="Q205" s="5"/>
      <c r="S205" s="5"/>
      <c r="T205" s="96"/>
      <c r="U205" s="5"/>
      <c r="V205" s="5"/>
    </row>
    <row r="206" spans="8:22">
      <c r="H206" s="5"/>
      <c r="I206" s="5"/>
      <c r="J206" s="5"/>
      <c r="K206" s="5"/>
      <c r="L206" s="5"/>
      <c r="M206" s="5"/>
      <c r="N206" s="5"/>
      <c r="O206" s="5"/>
      <c r="P206" s="5"/>
      <c r="Q206" s="5"/>
      <c r="S206" s="5"/>
      <c r="T206" s="96"/>
      <c r="U206" s="5"/>
      <c r="V206" s="5"/>
    </row>
    <row r="207" spans="8:22">
      <c r="H207" s="5"/>
      <c r="I207" s="5"/>
      <c r="J207" s="5"/>
      <c r="K207" s="5"/>
      <c r="L207" s="5"/>
      <c r="M207" s="5"/>
      <c r="N207" s="5"/>
      <c r="O207" s="5"/>
      <c r="P207" s="5"/>
      <c r="Q207" s="5"/>
      <c r="S207" s="5"/>
      <c r="T207" s="96"/>
      <c r="U207" s="5"/>
      <c r="V207" s="5"/>
    </row>
    <row r="208" spans="8:22">
      <c r="H208" s="5"/>
      <c r="I208" s="5"/>
      <c r="J208" s="5"/>
      <c r="K208" s="5"/>
      <c r="L208" s="5"/>
      <c r="M208" s="5"/>
      <c r="N208" s="5"/>
      <c r="O208" s="5"/>
      <c r="P208" s="5"/>
      <c r="Q208" s="5"/>
      <c r="S208" s="5"/>
      <c r="T208" s="96"/>
      <c r="U208" s="5"/>
      <c r="V208" s="5"/>
    </row>
    <row r="209" spans="8:22">
      <c r="H209" s="5"/>
      <c r="I209" s="5"/>
      <c r="J209" s="5"/>
      <c r="K209" s="5"/>
      <c r="L209" s="5"/>
      <c r="M209" s="5"/>
      <c r="N209" s="5"/>
      <c r="O209" s="5"/>
      <c r="P209" s="5"/>
      <c r="Q209" s="5"/>
      <c r="S209" s="5"/>
      <c r="T209" s="96"/>
      <c r="U209" s="5"/>
      <c r="V209" s="5"/>
    </row>
    <row r="210" spans="8:22">
      <c r="H210" s="5"/>
      <c r="I210" s="5"/>
      <c r="J210" s="5"/>
      <c r="K210" s="5"/>
      <c r="L210" s="5"/>
      <c r="M210" s="5"/>
      <c r="N210" s="5"/>
      <c r="O210" s="5"/>
      <c r="P210" s="5"/>
      <c r="Q210" s="5"/>
      <c r="S210" s="5"/>
      <c r="T210" s="96"/>
      <c r="U210" s="5"/>
      <c r="V210" s="5"/>
    </row>
    <row r="211" spans="8:22">
      <c r="H211" s="5"/>
      <c r="I211" s="5"/>
      <c r="J211" s="5"/>
      <c r="K211" s="5"/>
      <c r="L211" s="5"/>
      <c r="M211" s="5"/>
      <c r="N211" s="5"/>
      <c r="O211" s="5"/>
      <c r="P211" s="5"/>
      <c r="Q211" s="5"/>
      <c r="S211" s="5"/>
      <c r="T211" s="96"/>
      <c r="U211" s="5"/>
      <c r="V211" s="5"/>
    </row>
    <row r="212" spans="8:22">
      <c r="H212" s="5"/>
      <c r="I212" s="5"/>
      <c r="J212" s="5"/>
      <c r="K212" s="5"/>
      <c r="L212" s="5"/>
      <c r="M212" s="5"/>
      <c r="N212" s="5"/>
      <c r="O212" s="5"/>
      <c r="P212" s="5"/>
      <c r="Q212" s="5"/>
      <c r="S212" s="5"/>
      <c r="T212" s="96"/>
      <c r="U212" s="5"/>
      <c r="V212" s="5"/>
    </row>
    <row r="213" spans="8:22">
      <c r="H213" s="5"/>
      <c r="I213" s="5"/>
      <c r="J213" s="5"/>
      <c r="K213" s="5"/>
      <c r="L213" s="5"/>
      <c r="M213" s="5"/>
      <c r="N213" s="5"/>
      <c r="O213" s="5"/>
      <c r="P213" s="5"/>
      <c r="Q213" s="5"/>
      <c r="S213" s="5"/>
      <c r="T213" s="96"/>
      <c r="U213" s="5"/>
      <c r="V213" s="5"/>
    </row>
    <row r="214" spans="8:22">
      <c r="H214" s="5"/>
      <c r="I214" s="5"/>
      <c r="J214" s="5"/>
      <c r="K214" s="5"/>
      <c r="L214" s="5"/>
      <c r="M214" s="5"/>
      <c r="N214" s="5"/>
      <c r="O214" s="5"/>
      <c r="P214" s="5"/>
      <c r="Q214" s="5"/>
      <c r="S214" s="5"/>
      <c r="T214" s="96"/>
      <c r="U214" s="5"/>
      <c r="V214" s="5"/>
    </row>
    <row r="215" spans="8:22">
      <c r="H215" s="5"/>
      <c r="I215" s="5"/>
      <c r="J215" s="5"/>
      <c r="K215" s="5"/>
      <c r="L215" s="5"/>
      <c r="M215" s="5"/>
      <c r="N215" s="5"/>
      <c r="O215" s="5"/>
      <c r="P215" s="5"/>
      <c r="Q215" s="5"/>
      <c r="S215" s="5"/>
      <c r="T215" s="96"/>
      <c r="U215" s="5"/>
      <c r="V215" s="5"/>
    </row>
    <row r="216" spans="8:22">
      <c r="H216" s="5"/>
      <c r="I216" s="5"/>
      <c r="J216" s="5"/>
      <c r="K216" s="5"/>
      <c r="L216" s="5"/>
      <c r="M216" s="5"/>
      <c r="N216" s="5"/>
      <c r="O216" s="5"/>
      <c r="P216" s="5"/>
      <c r="Q216" s="5"/>
      <c r="S216" s="5"/>
      <c r="T216" s="96"/>
      <c r="U216" s="5"/>
      <c r="V216" s="5"/>
    </row>
    <row r="217" spans="8:22">
      <c r="H217" s="5"/>
      <c r="I217" s="5"/>
      <c r="J217" s="5"/>
      <c r="K217" s="5"/>
      <c r="L217" s="5"/>
      <c r="M217" s="5"/>
      <c r="N217" s="5"/>
      <c r="O217" s="5"/>
      <c r="P217" s="5"/>
      <c r="Q217" s="5"/>
      <c r="S217" s="5"/>
      <c r="T217" s="96"/>
      <c r="U217" s="5"/>
      <c r="V217" s="5"/>
    </row>
    <row r="218" spans="8:22">
      <c r="H218" s="5"/>
      <c r="I218" s="5"/>
      <c r="J218" s="5"/>
      <c r="K218" s="5"/>
      <c r="L218" s="5"/>
      <c r="M218" s="5"/>
      <c r="N218" s="5"/>
      <c r="O218" s="5"/>
      <c r="P218" s="5"/>
      <c r="Q218" s="5"/>
      <c r="S218" s="5"/>
      <c r="T218" s="96"/>
      <c r="U218" s="5"/>
      <c r="V218" s="5"/>
    </row>
    <row r="219" spans="8:22">
      <c r="H219" s="5"/>
      <c r="I219" s="5"/>
      <c r="J219" s="5"/>
      <c r="K219" s="5"/>
      <c r="L219" s="5"/>
      <c r="M219" s="5"/>
      <c r="N219" s="5"/>
      <c r="O219" s="5"/>
      <c r="P219" s="5"/>
      <c r="Q219" s="5"/>
      <c r="S219" s="5"/>
      <c r="T219" s="96"/>
      <c r="U219" s="5"/>
      <c r="V219" s="5"/>
    </row>
    <row r="220" spans="8:22">
      <c r="H220" s="5"/>
      <c r="I220" s="5"/>
      <c r="J220" s="5"/>
      <c r="K220" s="5"/>
      <c r="L220" s="5"/>
      <c r="M220" s="5"/>
      <c r="N220" s="5"/>
      <c r="O220" s="5"/>
      <c r="P220" s="5"/>
      <c r="Q220" s="5"/>
      <c r="S220" s="5"/>
      <c r="T220" s="96"/>
      <c r="U220" s="5"/>
      <c r="V220" s="5"/>
    </row>
    <row r="221" spans="8:22">
      <c r="H221" s="5"/>
      <c r="I221" s="5"/>
      <c r="J221" s="5"/>
      <c r="K221" s="5"/>
      <c r="L221" s="5"/>
      <c r="M221" s="5"/>
      <c r="N221" s="5"/>
      <c r="O221" s="5"/>
      <c r="P221" s="5"/>
      <c r="Q221" s="5"/>
      <c r="S221" s="5"/>
      <c r="T221" s="96"/>
      <c r="U221" s="5"/>
      <c r="V221" s="5"/>
    </row>
    <row r="222" spans="8:22">
      <c r="H222" s="5"/>
      <c r="I222" s="5"/>
      <c r="J222" s="5"/>
      <c r="K222" s="5"/>
      <c r="L222" s="5"/>
      <c r="M222" s="5"/>
      <c r="N222" s="5"/>
      <c r="O222" s="5"/>
      <c r="P222" s="5"/>
      <c r="Q222" s="5"/>
      <c r="S222" s="5"/>
      <c r="T222" s="96"/>
      <c r="U222" s="5"/>
      <c r="V222" s="5"/>
    </row>
    <row r="223" spans="8:22">
      <c r="H223" s="5"/>
      <c r="I223" s="5"/>
      <c r="J223" s="5"/>
      <c r="K223" s="5"/>
      <c r="L223" s="5"/>
      <c r="M223" s="5"/>
      <c r="N223" s="5"/>
      <c r="O223" s="5"/>
      <c r="P223" s="5"/>
      <c r="Q223" s="5"/>
      <c r="S223" s="5"/>
      <c r="T223" s="96"/>
      <c r="U223" s="5"/>
      <c r="V223" s="5"/>
    </row>
    <row r="224" spans="8:22">
      <c r="H224" s="5"/>
      <c r="I224" s="5"/>
      <c r="J224" s="5"/>
      <c r="K224" s="5"/>
      <c r="L224" s="5"/>
      <c r="M224" s="5"/>
      <c r="N224" s="5"/>
      <c r="O224" s="5"/>
      <c r="P224" s="5"/>
      <c r="Q224" s="5"/>
      <c r="S224" s="5"/>
      <c r="T224" s="96"/>
      <c r="U224" s="5"/>
      <c r="V224" s="5"/>
    </row>
    <row r="225" spans="8:22">
      <c r="H225" s="5"/>
      <c r="I225" s="5"/>
      <c r="J225" s="5"/>
      <c r="K225" s="5"/>
      <c r="L225" s="5"/>
      <c r="M225" s="5"/>
      <c r="N225" s="5"/>
      <c r="O225" s="5"/>
      <c r="P225" s="5"/>
      <c r="Q225" s="5"/>
      <c r="S225" s="5"/>
      <c r="T225" s="96"/>
      <c r="U225" s="5"/>
      <c r="V225" s="5"/>
    </row>
    <row r="226" spans="8:22">
      <c r="H226" s="5"/>
      <c r="I226" s="5"/>
      <c r="J226" s="5"/>
      <c r="K226" s="5"/>
      <c r="L226" s="5"/>
      <c r="M226" s="5"/>
      <c r="N226" s="5"/>
      <c r="O226" s="5"/>
      <c r="P226" s="5"/>
      <c r="Q226" s="5"/>
      <c r="S226" s="5"/>
      <c r="T226" s="96"/>
      <c r="U226" s="5"/>
      <c r="V226" s="5"/>
    </row>
    <row r="227" spans="8:22">
      <c r="H227" s="5"/>
      <c r="I227" s="5"/>
      <c r="J227" s="5"/>
      <c r="K227" s="5"/>
      <c r="L227" s="5"/>
      <c r="M227" s="5"/>
      <c r="N227" s="5"/>
      <c r="O227" s="5"/>
      <c r="P227" s="5"/>
      <c r="Q227" s="5"/>
      <c r="S227" s="5"/>
      <c r="T227" s="96"/>
      <c r="U227" s="5"/>
      <c r="V227" s="5"/>
    </row>
    <row r="228" spans="8:22">
      <c r="H228" s="5"/>
      <c r="I228" s="5"/>
      <c r="J228" s="5"/>
      <c r="K228" s="5"/>
      <c r="L228" s="5"/>
      <c r="M228" s="5"/>
      <c r="N228" s="5"/>
      <c r="O228" s="5"/>
      <c r="P228" s="5"/>
      <c r="Q228" s="5"/>
      <c r="S228" s="5"/>
      <c r="T228" s="96"/>
      <c r="U228" s="5"/>
      <c r="V228" s="5"/>
    </row>
    <row r="229" spans="8:22">
      <c r="H229" s="5"/>
      <c r="I229" s="5"/>
      <c r="J229" s="5"/>
      <c r="K229" s="5"/>
      <c r="L229" s="5"/>
      <c r="M229" s="5"/>
      <c r="N229" s="5"/>
      <c r="O229" s="5"/>
      <c r="P229" s="5"/>
      <c r="Q229" s="5"/>
      <c r="S229" s="5"/>
      <c r="T229" s="96"/>
      <c r="U229" s="5"/>
      <c r="V229" s="5"/>
    </row>
    <row r="230" spans="8:22">
      <c r="H230" s="5"/>
      <c r="I230" s="5"/>
      <c r="J230" s="5"/>
      <c r="K230" s="5"/>
      <c r="L230" s="5"/>
      <c r="M230" s="5"/>
      <c r="N230" s="5"/>
      <c r="O230" s="5"/>
      <c r="P230" s="5"/>
      <c r="Q230" s="5"/>
      <c r="S230" s="5"/>
      <c r="T230" s="96"/>
      <c r="U230" s="5"/>
      <c r="V230" s="5"/>
    </row>
    <row r="231" spans="8:22">
      <c r="H231" s="5"/>
      <c r="I231" s="5"/>
      <c r="J231" s="5"/>
      <c r="K231" s="5"/>
      <c r="L231" s="5"/>
      <c r="M231" s="5"/>
      <c r="N231" s="5"/>
      <c r="O231" s="5"/>
      <c r="P231" s="5"/>
      <c r="Q231" s="5"/>
      <c r="S231" s="5"/>
      <c r="T231" s="96"/>
      <c r="U231" s="5"/>
      <c r="V231" s="5"/>
    </row>
    <row r="232" spans="8:22">
      <c r="H232" s="5"/>
      <c r="I232" s="5"/>
      <c r="J232" s="5"/>
      <c r="K232" s="5"/>
      <c r="L232" s="5"/>
      <c r="M232" s="5"/>
      <c r="N232" s="5"/>
      <c r="O232" s="5"/>
      <c r="P232" s="5"/>
      <c r="Q232" s="5"/>
      <c r="S232" s="5"/>
      <c r="T232" s="96"/>
      <c r="U232" s="5"/>
      <c r="V232" s="5"/>
    </row>
    <row r="233" spans="8:22">
      <c r="H233" s="5"/>
      <c r="I233" s="5"/>
      <c r="J233" s="5"/>
      <c r="K233" s="5"/>
      <c r="L233" s="5"/>
      <c r="M233" s="5"/>
      <c r="N233" s="5"/>
      <c r="O233" s="5"/>
      <c r="P233" s="5"/>
      <c r="Q233" s="5"/>
      <c r="S233" s="5"/>
      <c r="T233" s="96"/>
      <c r="U233" s="5"/>
      <c r="V233" s="5"/>
    </row>
    <row r="234" spans="8:22">
      <c r="H234" s="5"/>
      <c r="I234" s="5"/>
      <c r="J234" s="5"/>
      <c r="K234" s="5"/>
      <c r="L234" s="5"/>
      <c r="M234" s="5"/>
      <c r="N234" s="5"/>
      <c r="O234" s="5"/>
      <c r="P234" s="5"/>
      <c r="Q234" s="5"/>
      <c r="S234" s="5"/>
      <c r="T234" s="96"/>
      <c r="U234" s="5"/>
      <c r="V234" s="5"/>
    </row>
    <row r="235" spans="8:22">
      <c r="H235" s="5"/>
      <c r="I235" s="5"/>
      <c r="J235" s="5"/>
      <c r="K235" s="5"/>
      <c r="L235" s="5"/>
      <c r="M235" s="5"/>
      <c r="N235" s="5"/>
      <c r="O235" s="5"/>
      <c r="P235" s="5"/>
      <c r="Q235" s="5"/>
      <c r="S235" s="5"/>
      <c r="T235" s="96"/>
      <c r="U235" s="5"/>
      <c r="V235" s="5"/>
    </row>
    <row r="236" spans="8:22">
      <c r="H236" s="5"/>
      <c r="I236" s="5"/>
      <c r="J236" s="5"/>
      <c r="K236" s="5"/>
      <c r="L236" s="5"/>
      <c r="M236" s="5"/>
      <c r="N236" s="5"/>
      <c r="O236" s="5"/>
      <c r="P236" s="5"/>
      <c r="Q236" s="5"/>
      <c r="S236" s="5"/>
      <c r="T236" s="96"/>
      <c r="U236" s="5"/>
      <c r="V236" s="5"/>
    </row>
    <row r="237" spans="8:22">
      <c r="H237" s="5"/>
      <c r="I237" s="5"/>
      <c r="J237" s="5"/>
      <c r="K237" s="5"/>
      <c r="L237" s="5"/>
      <c r="M237" s="5"/>
      <c r="N237" s="5"/>
      <c r="O237" s="5"/>
      <c r="P237" s="5"/>
      <c r="Q237" s="5"/>
      <c r="S237" s="5"/>
      <c r="T237" s="96"/>
      <c r="U237" s="5"/>
      <c r="V237" s="5"/>
    </row>
    <row r="238" spans="8:22">
      <c r="H238" s="5"/>
      <c r="I238" s="5"/>
      <c r="J238" s="5"/>
      <c r="K238" s="5"/>
      <c r="L238" s="5"/>
      <c r="M238" s="5"/>
      <c r="N238" s="5"/>
      <c r="O238" s="5"/>
      <c r="P238" s="5"/>
      <c r="Q238" s="5"/>
      <c r="S238" s="5"/>
      <c r="T238" s="96"/>
      <c r="U238" s="5"/>
      <c r="V238" s="5"/>
    </row>
    <row r="239" spans="8:22">
      <c r="H239" s="5"/>
      <c r="I239" s="5"/>
      <c r="J239" s="5"/>
      <c r="K239" s="5"/>
      <c r="L239" s="5"/>
      <c r="M239" s="5"/>
      <c r="N239" s="5"/>
      <c r="O239" s="5"/>
      <c r="P239" s="5"/>
      <c r="Q239" s="5"/>
      <c r="S239" s="5"/>
      <c r="T239" s="96"/>
      <c r="U239" s="5"/>
      <c r="V239" s="5"/>
    </row>
    <row r="240" spans="8:22">
      <c r="H240" s="5"/>
      <c r="I240" s="5"/>
      <c r="J240" s="5"/>
      <c r="K240" s="5"/>
      <c r="L240" s="5"/>
      <c r="M240" s="5"/>
      <c r="N240" s="5"/>
      <c r="O240" s="5"/>
      <c r="P240" s="5"/>
      <c r="Q240" s="5"/>
      <c r="S240" s="5"/>
      <c r="T240" s="96"/>
      <c r="U240" s="5"/>
      <c r="V240" s="5"/>
    </row>
    <row r="241" spans="8:22">
      <c r="H241" s="5"/>
      <c r="I241" s="5"/>
      <c r="J241" s="5"/>
      <c r="K241" s="5"/>
      <c r="L241" s="5"/>
      <c r="M241" s="5"/>
      <c r="N241" s="5"/>
      <c r="O241" s="5"/>
      <c r="P241" s="5"/>
      <c r="Q241" s="5"/>
      <c r="S241" s="5"/>
      <c r="T241" s="96"/>
      <c r="U241" s="5"/>
      <c r="V241" s="5"/>
    </row>
    <row r="242" spans="8:22">
      <c r="H242" s="5"/>
      <c r="I242" s="5"/>
      <c r="J242" s="5"/>
      <c r="K242" s="5"/>
      <c r="L242" s="5"/>
      <c r="M242" s="5"/>
      <c r="N242" s="5"/>
      <c r="O242" s="5"/>
      <c r="P242" s="5"/>
      <c r="Q242" s="5"/>
      <c r="S242" s="5"/>
      <c r="T242" s="96"/>
      <c r="U242" s="5"/>
      <c r="V242" s="5"/>
    </row>
    <row r="243" spans="8:22">
      <c r="H243" s="5"/>
      <c r="I243" s="5"/>
      <c r="J243" s="5"/>
      <c r="K243" s="5"/>
      <c r="L243" s="5"/>
      <c r="M243" s="5"/>
      <c r="N243" s="5"/>
      <c r="O243" s="5"/>
      <c r="P243" s="5"/>
      <c r="Q243" s="5"/>
      <c r="S243" s="5"/>
      <c r="T243" s="96"/>
      <c r="U243" s="5"/>
      <c r="V243" s="5"/>
    </row>
    <row r="244" spans="8:22">
      <c r="H244" s="5"/>
      <c r="I244" s="5"/>
      <c r="J244" s="5"/>
      <c r="K244" s="5"/>
      <c r="L244" s="5"/>
      <c r="M244" s="5"/>
      <c r="N244" s="5"/>
      <c r="O244" s="5"/>
      <c r="P244" s="5"/>
      <c r="Q244" s="5"/>
      <c r="S244" s="5"/>
      <c r="T244" s="96"/>
      <c r="U244" s="5"/>
      <c r="V244" s="5"/>
    </row>
    <row r="245" spans="8:22">
      <c r="H245" s="5"/>
      <c r="I245" s="5"/>
      <c r="J245" s="5"/>
      <c r="K245" s="5"/>
      <c r="L245" s="5"/>
      <c r="M245" s="5"/>
      <c r="N245" s="5"/>
      <c r="O245" s="5"/>
      <c r="P245" s="5"/>
      <c r="Q245" s="5"/>
      <c r="S245" s="5"/>
      <c r="T245" s="96"/>
      <c r="U245" s="5"/>
      <c r="V245" s="5"/>
    </row>
    <row r="246" spans="8:22">
      <c r="H246" s="5"/>
      <c r="I246" s="5"/>
      <c r="J246" s="5"/>
      <c r="K246" s="5"/>
      <c r="L246" s="5"/>
      <c r="M246" s="5"/>
      <c r="N246" s="5"/>
      <c r="O246" s="5"/>
      <c r="P246" s="5"/>
      <c r="Q246" s="5"/>
      <c r="S246" s="5"/>
      <c r="T246" s="96"/>
      <c r="U246" s="5"/>
      <c r="V246" s="5"/>
    </row>
    <row r="247" spans="8:22">
      <c r="H247" s="5"/>
      <c r="I247" s="5"/>
      <c r="J247" s="5"/>
      <c r="K247" s="5"/>
      <c r="L247" s="5"/>
      <c r="M247" s="5"/>
      <c r="N247" s="5"/>
      <c r="O247" s="5"/>
      <c r="P247" s="5"/>
      <c r="Q247" s="5"/>
      <c r="S247" s="5"/>
      <c r="T247" s="96"/>
      <c r="U247" s="5"/>
      <c r="V247" s="5"/>
    </row>
    <row r="248" spans="8:22">
      <c r="H248" s="5"/>
      <c r="I248" s="5"/>
      <c r="J248" s="5"/>
      <c r="K248" s="5"/>
      <c r="L248" s="5"/>
      <c r="M248" s="5"/>
      <c r="N248" s="5"/>
      <c r="O248" s="5"/>
      <c r="P248" s="5"/>
      <c r="Q248" s="5"/>
      <c r="S248" s="5"/>
      <c r="T248" s="96"/>
      <c r="U248" s="5"/>
      <c r="V248" s="5"/>
    </row>
    <row r="249" spans="8:22">
      <c r="H249" s="5"/>
      <c r="I249" s="5"/>
      <c r="J249" s="5"/>
      <c r="K249" s="5"/>
      <c r="L249" s="5"/>
      <c r="M249" s="5"/>
      <c r="N249" s="5"/>
      <c r="O249" s="5"/>
      <c r="P249" s="5"/>
      <c r="Q249" s="5"/>
      <c r="S249" s="5"/>
      <c r="T249" s="96"/>
      <c r="U249" s="5"/>
      <c r="V249" s="5"/>
    </row>
    <row r="250" spans="8:22">
      <c r="H250" s="5"/>
      <c r="I250" s="5"/>
      <c r="J250" s="5"/>
      <c r="K250" s="5"/>
      <c r="L250" s="5"/>
      <c r="M250" s="5"/>
      <c r="N250" s="5"/>
      <c r="O250" s="5"/>
      <c r="P250" s="5"/>
      <c r="Q250" s="5"/>
      <c r="S250" s="5"/>
      <c r="T250" s="96"/>
      <c r="U250" s="5"/>
      <c r="V250" s="5"/>
    </row>
    <row r="251" spans="8:22">
      <c r="H251" s="5"/>
      <c r="I251" s="5"/>
      <c r="J251" s="5"/>
      <c r="K251" s="5"/>
      <c r="L251" s="5"/>
      <c r="M251" s="5"/>
      <c r="N251" s="5"/>
      <c r="O251" s="5"/>
      <c r="P251" s="5"/>
      <c r="Q251" s="5"/>
      <c r="S251" s="5"/>
      <c r="T251" s="96"/>
      <c r="U251" s="5"/>
      <c r="V251" s="5"/>
    </row>
    <row r="252" spans="8:22">
      <c r="H252" s="5"/>
      <c r="I252" s="5"/>
      <c r="J252" s="5"/>
      <c r="K252" s="5"/>
      <c r="L252" s="5"/>
      <c r="M252" s="5"/>
      <c r="N252" s="5"/>
      <c r="O252" s="5"/>
      <c r="P252" s="5"/>
      <c r="Q252" s="5"/>
      <c r="S252" s="5"/>
      <c r="T252" s="96"/>
      <c r="U252" s="5"/>
      <c r="V252" s="5"/>
    </row>
    <row r="253" spans="8:22">
      <c r="H253" s="5"/>
      <c r="I253" s="5"/>
      <c r="J253" s="5"/>
      <c r="K253" s="5"/>
      <c r="L253" s="5"/>
      <c r="M253" s="5"/>
      <c r="N253" s="5"/>
      <c r="O253" s="5"/>
      <c r="P253" s="5"/>
      <c r="Q253" s="5"/>
      <c r="S253" s="5"/>
      <c r="T253" s="96"/>
      <c r="U253" s="5"/>
      <c r="V253" s="5"/>
    </row>
    <row r="254" spans="8:22">
      <c r="H254" s="5"/>
      <c r="I254" s="5"/>
      <c r="J254" s="5"/>
      <c r="K254" s="5"/>
      <c r="L254" s="5"/>
      <c r="M254" s="5"/>
      <c r="N254" s="5"/>
      <c r="O254" s="5"/>
      <c r="P254" s="5"/>
      <c r="Q254" s="5"/>
      <c r="S254" s="5"/>
      <c r="T254" s="96"/>
      <c r="U254" s="5"/>
      <c r="V254" s="5"/>
    </row>
    <row r="255" spans="8:22">
      <c r="H255" s="5"/>
      <c r="I255" s="5"/>
      <c r="J255" s="5"/>
      <c r="K255" s="5"/>
      <c r="L255" s="5"/>
      <c r="M255" s="5"/>
      <c r="N255" s="5"/>
      <c r="O255" s="5"/>
      <c r="P255" s="5"/>
      <c r="Q255" s="5"/>
      <c r="S255" s="5"/>
      <c r="T255" s="96"/>
      <c r="U255" s="5"/>
      <c r="V255" s="5"/>
    </row>
    <row r="256" spans="8:22">
      <c r="H256" s="5"/>
      <c r="I256" s="5"/>
      <c r="J256" s="5"/>
      <c r="K256" s="5"/>
      <c r="L256" s="5"/>
      <c r="M256" s="5"/>
      <c r="N256" s="5"/>
      <c r="O256" s="5"/>
      <c r="P256" s="5"/>
      <c r="Q256" s="5"/>
      <c r="S256" s="5"/>
      <c r="T256" s="96"/>
      <c r="U256" s="5"/>
      <c r="V256" s="5"/>
    </row>
    <row r="257" spans="8:22">
      <c r="H257" s="5"/>
      <c r="I257" s="5"/>
      <c r="J257" s="5"/>
      <c r="K257" s="5"/>
      <c r="L257" s="5"/>
      <c r="M257" s="5"/>
      <c r="N257" s="5"/>
      <c r="O257" s="5"/>
      <c r="P257" s="5"/>
      <c r="Q257" s="5"/>
      <c r="S257" s="5"/>
      <c r="T257" s="96"/>
      <c r="U257" s="5"/>
      <c r="V257" s="5"/>
    </row>
    <row r="258" spans="8:22">
      <c r="H258" s="5"/>
      <c r="I258" s="5"/>
      <c r="J258" s="5"/>
      <c r="K258" s="5"/>
      <c r="L258" s="5"/>
      <c r="M258" s="5"/>
      <c r="N258" s="5"/>
      <c r="O258" s="5"/>
      <c r="P258" s="5"/>
      <c r="Q258" s="5"/>
      <c r="S258" s="5"/>
      <c r="T258" s="96"/>
      <c r="U258" s="5"/>
      <c r="V258" s="5"/>
    </row>
    <row r="259" spans="8:22">
      <c r="H259" s="5"/>
      <c r="I259" s="5"/>
      <c r="J259" s="5"/>
      <c r="K259" s="5"/>
      <c r="L259" s="5"/>
      <c r="M259" s="5"/>
      <c r="N259" s="5"/>
      <c r="O259" s="5"/>
      <c r="P259" s="5"/>
      <c r="Q259" s="5"/>
      <c r="S259" s="5"/>
      <c r="T259" s="96"/>
      <c r="U259" s="5"/>
      <c r="V259" s="5"/>
    </row>
    <row r="260" spans="8:22">
      <c r="H260" s="5"/>
      <c r="I260" s="5"/>
      <c r="J260" s="5"/>
      <c r="K260" s="5"/>
      <c r="L260" s="5"/>
      <c r="M260" s="5"/>
      <c r="N260" s="5"/>
      <c r="O260" s="5"/>
      <c r="P260" s="5"/>
      <c r="Q260" s="5"/>
      <c r="S260" s="5"/>
      <c r="T260" s="96"/>
      <c r="U260" s="5"/>
      <c r="V260" s="5"/>
    </row>
    <row r="261" spans="8:22">
      <c r="H261" s="5"/>
      <c r="I261" s="5"/>
      <c r="J261" s="5"/>
      <c r="K261" s="5"/>
      <c r="L261" s="5"/>
      <c r="M261" s="5"/>
      <c r="N261" s="5"/>
      <c r="O261" s="5"/>
      <c r="P261" s="5"/>
      <c r="Q261" s="5"/>
      <c r="S261" s="5"/>
      <c r="T261" s="96"/>
      <c r="U261" s="5"/>
      <c r="V261" s="5"/>
    </row>
    <row r="262" spans="8:22">
      <c r="H262" s="5"/>
      <c r="I262" s="5"/>
      <c r="J262" s="5"/>
      <c r="K262" s="5"/>
      <c r="L262" s="5"/>
      <c r="M262" s="5"/>
      <c r="N262" s="5"/>
      <c r="O262" s="5"/>
      <c r="P262" s="5"/>
      <c r="Q262" s="5"/>
      <c r="S262" s="5"/>
      <c r="T262" s="96"/>
      <c r="U262" s="5"/>
      <c r="V262" s="5"/>
    </row>
    <row r="263" spans="8:22">
      <c r="H263" s="5"/>
      <c r="I263" s="5"/>
      <c r="J263" s="5"/>
      <c r="K263" s="5"/>
      <c r="L263" s="5"/>
      <c r="M263" s="5"/>
      <c r="N263" s="5"/>
      <c r="O263" s="5"/>
      <c r="P263" s="5"/>
      <c r="Q263" s="5"/>
      <c r="S263" s="5"/>
      <c r="T263" s="96"/>
      <c r="U263" s="5"/>
      <c r="V263" s="5"/>
    </row>
    <row r="264" spans="8:22">
      <c r="H264" s="5"/>
      <c r="I264" s="5"/>
      <c r="J264" s="5"/>
      <c r="K264" s="5"/>
      <c r="L264" s="5"/>
      <c r="M264" s="5"/>
      <c r="N264" s="5"/>
      <c r="O264" s="5"/>
      <c r="P264" s="5"/>
      <c r="Q264" s="5"/>
      <c r="S264" s="5"/>
      <c r="T264" s="96"/>
      <c r="U264" s="5"/>
      <c r="V264" s="5"/>
    </row>
    <row r="265" spans="8:22">
      <c r="H265" s="5"/>
      <c r="I265" s="5"/>
      <c r="J265" s="5"/>
      <c r="K265" s="5"/>
      <c r="L265" s="5"/>
      <c r="M265" s="5"/>
      <c r="N265" s="5"/>
      <c r="O265" s="5"/>
      <c r="P265" s="5"/>
      <c r="Q265" s="5"/>
      <c r="S265" s="5"/>
      <c r="T265" s="96"/>
      <c r="U265" s="5"/>
      <c r="V265" s="5"/>
    </row>
    <row r="266" spans="8:22">
      <c r="H266" s="5"/>
      <c r="I266" s="5"/>
      <c r="J266" s="5"/>
      <c r="K266" s="5"/>
      <c r="L266" s="5"/>
      <c r="M266" s="5"/>
      <c r="N266" s="5"/>
      <c r="O266" s="5"/>
      <c r="P266" s="5"/>
      <c r="Q266" s="5"/>
      <c r="S266" s="5"/>
      <c r="T266" s="96"/>
      <c r="U266" s="5"/>
      <c r="V266" s="5"/>
    </row>
    <row r="267" spans="8:22">
      <c r="H267" s="5"/>
      <c r="I267" s="5"/>
      <c r="J267" s="5"/>
      <c r="K267" s="5"/>
      <c r="L267" s="5"/>
      <c r="M267" s="5"/>
      <c r="N267" s="5"/>
      <c r="O267" s="5"/>
      <c r="P267" s="5"/>
      <c r="Q267" s="5"/>
      <c r="S267" s="5"/>
      <c r="T267" s="96"/>
      <c r="U267" s="5"/>
      <c r="V267" s="5"/>
    </row>
    <row r="268" spans="8:22">
      <c r="H268" s="5"/>
      <c r="I268" s="5"/>
      <c r="J268" s="5"/>
      <c r="K268" s="5"/>
      <c r="L268" s="5"/>
      <c r="M268" s="5"/>
      <c r="N268" s="5"/>
      <c r="O268" s="5"/>
      <c r="P268" s="5"/>
      <c r="Q268" s="5"/>
      <c r="S268" s="5"/>
      <c r="T268" s="96"/>
      <c r="U268" s="5"/>
      <c r="V268" s="5"/>
    </row>
    <row r="269" spans="8:22">
      <c r="H269" s="5"/>
      <c r="I269" s="5"/>
      <c r="J269" s="5"/>
      <c r="K269" s="5"/>
      <c r="L269" s="5"/>
      <c r="M269" s="5"/>
      <c r="N269" s="5"/>
      <c r="O269" s="5"/>
      <c r="P269" s="5"/>
      <c r="Q269" s="5"/>
      <c r="S269" s="5"/>
      <c r="T269" s="96"/>
      <c r="U269" s="5"/>
      <c r="V269" s="5"/>
    </row>
    <row r="270" spans="8:22">
      <c r="H270" s="5"/>
      <c r="I270" s="5"/>
      <c r="J270" s="5"/>
      <c r="K270" s="5"/>
      <c r="L270" s="5"/>
      <c r="M270" s="5"/>
      <c r="N270" s="5"/>
      <c r="O270" s="5"/>
      <c r="P270" s="5"/>
      <c r="Q270" s="5"/>
      <c r="S270" s="5"/>
      <c r="T270" s="96"/>
      <c r="U270" s="5"/>
      <c r="V270" s="5"/>
    </row>
    <row r="271" spans="8:22">
      <c r="H271" s="5"/>
      <c r="I271" s="5"/>
      <c r="J271" s="5"/>
      <c r="K271" s="5"/>
      <c r="L271" s="5"/>
      <c r="M271" s="5"/>
      <c r="N271" s="5"/>
      <c r="O271" s="5"/>
      <c r="P271" s="5"/>
      <c r="Q271" s="5"/>
      <c r="S271" s="5"/>
      <c r="T271" s="96"/>
      <c r="U271" s="5"/>
      <c r="V271" s="5"/>
    </row>
    <row r="272" spans="8:22">
      <c r="H272" s="5"/>
      <c r="I272" s="5"/>
      <c r="J272" s="5"/>
      <c r="K272" s="5"/>
      <c r="L272" s="5"/>
      <c r="M272" s="5"/>
      <c r="N272" s="5"/>
      <c r="O272" s="5"/>
      <c r="P272" s="5"/>
      <c r="Q272" s="5"/>
      <c r="S272" s="5"/>
      <c r="T272" s="96"/>
      <c r="U272" s="5"/>
      <c r="V272" s="5"/>
    </row>
    <row r="273" spans="8:22">
      <c r="H273" s="5"/>
      <c r="I273" s="5"/>
      <c r="J273" s="5"/>
      <c r="K273" s="5"/>
      <c r="L273" s="5"/>
      <c r="M273" s="5"/>
      <c r="N273" s="5"/>
      <c r="O273" s="5"/>
      <c r="P273" s="5"/>
      <c r="Q273" s="5"/>
      <c r="S273" s="5"/>
      <c r="T273" s="96"/>
      <c r="U273" s="5"/>
      <c r="V273" s="5"/>
    </row>
    <row r="274" spans="8:22">
      <c r="H274" s="5"/>
      <c r="I274" s="5"/>
      <c r="J274" s="5"/>
      <c r="K274" s="5"/>
      <c r="L274" s="5"/>
      <c r="M274" s="5"/>
      <c r="N274" s="5"/>
      <c r="O274" s="5"/>
      <c r="P274" s="5"/>
      <c r="Q274" s="5"/>
      <c r="S274" s="5"/>
      <c r="T274" s="96"/>
      <c r="U274" s="5"/>
      <c r="V274" s="5"/>
    </row>
    <row r="275" spans="8:22">
      <c r="H275" s="5"/>
      <c r="I275" s="5"/>
      <c r="J275" s="5"/>
      <c r="K275" s="5"/>
      <c r="L275" s="5"/>
      <c r="M275" s="5"/>
      <c r="N275" s="5"/>
      <c r="O275" s="5"/>
      <c r="P275" s="5"/>
      <c r="Q275" s="5"/>
      <c r="S275" s="5"/>
      <c r="T275" s="96"/>
      <c r="U275" s="5"/>
      <c r="V275" s="5"/>
    </row>
    <row r="276" spans="8:22">
      <c r="H276" s="5"/>
      <c r="I276" s="5"/>
      <c r="J276" s="5"/>
      <c r="K276" s="5"/>
      <c r="L276" s="5"/>
      <c r="M276" s="5"/>
      <c r="N276" s="5"/>
      <c r="O276" s="5"/>
      <c r="P276" s="5"/>
      <c r="Q276" s="5"/>
      <c r="S276" s="5"/>
      <c r="T276" s="96"/>
      <c r="U276" s="5"/>
      <c r="V276" s="5"/>
    </row>
    <row r="277" spans="8:22">
      <c r="H277" s="5"/>
      <c r="I277" s="5"/>
      <c r="J277" s="5"/>
      <c r="K277" s="5"/>
      <c r="L277" s="5"/>
      <c r="M277" s="5"/>
      <c r="N277" s="5"/>
      <c r="O277" s="5"/>
      <c r="P277" s="5"/>
      <c r="Q277" s="5"/>
      <c r="S277" s="5"/>
      <c r="T277" s="96"/>
      <c r="U277" s="5"/>
      <c r="V277" s="5"/>
    </row>
    <row r="278" spans="8:22">
      <c r="H278" s="5"/>
      <c r="I278" s="5"/>
      <c r="J278" s="5"/>
      <c r="K278" s="5"/>
      <c r="L278" s="5"/>
      <c r="M278" s="5"/>
      <c r="N278" s="5"/>
      <c r="O278" s="5"/>
      <c r="P278" s="5"/>
      <c r="Q278" s="5"/>
      <c r="S278" s="5"/>
      <c r="T278" s="96"/>
      <c r="U278" s="5"/>
      <c r="V278" s="5"/>
    </row>
    <row r="279" spans="8:22">
      <c r="H279" s="5"/>
      <c r="I279" s="5"/>
      <c r="J279" s="5"/>
      <c r="K279" s="5"/>
      <c r="L279" s="5"/>
      <c r="M279" s="5"/>
      <c r="N279" s="5"/>
      <c r="O279" s="5"/>
      <c r="P279" s="5"/>
      <c r="Q279" s="5"/>
      <c r="S279" s="5"/>
      <c r="T279" s="96"/>
      <c r="U279" s="5"/>
      <c r="V279" s="5"/>
    </row>
    <row r="280" spans="8:22">
      <c r="H280" s="5"/>
      <c r="I280" s="5"/>
      <c r="J280" s="5"/>
      <c r="K280" s="5"/>
      <c r="L280" s="5"/>
      <c r="M280" s="5"/>
      <c r="N280" s="5"/>
      <c r="O280" s="5"/>
      <c r="P280" s="5"/>
      <c r="Q280" s="5"/>
      <c r="S280" s="5"/>
      <c r="T280" s="96"/>
      <c r="U280" s="5"/>
      <c r="V280" s="5"/>
    </row>
    <row r="281" spans="8:22">
      <c r="H281" s="5"/>
      <c r="I281" s="5"/>
      <c r="J281" s="5"/>
      <c r="K281" s="5"/>
      <c r="L281" s="5"/>
      <c r="M281" s="5"/>
      <c r="N281" s="5"/>
      <c r="O281" s="5"/>
      <c r="P281" s="5"/>
      <c r="Q281" s="5"/>
      <c r="S281" s="5"/>
      <c r="T281" s="96"/>
      <c r="U281" s="5"/>
      <c r="V281" s="5"/>
    </row>
    <row r="282" spans="8:22">
      <c r="H282" s="5"/>
      <c r="I282" s="5"/>
      <c r="J282" s="5"/>
      <c r="K282" s="5"/>
      <c r="L282" s="5"/>
      <c r="M282" s="5"/>
      <c r="N282" s="5"/>
      <c r="O282" s="5"/>
      <c r="P282" s="5"/>
      <c r="Q282" s="5"/>
      <c r="S282" s="5"/>
      <c r="T282" s="96"/>
      <c r="U282" s="5"/>
      <c r="V282" s="5"/>
    </row>
    <row r="283" spans="8:22">
      <c r="H283" s="5"/>
      <c r="I283" s="5"/>
      <c r="J283" s="5"/>
      <c r="K283" s="5"/>
      <c r="L283" s="5"/>
      <c r="M283" s="5"/>
      <c r="N283" s="5"/>
      <c r="O283" s="5"/>
      <c r="P283" s="5"/>
      <c r="Q283" s="5"/>
      <c r="S283" s="5"/>
      <c r="T283" s="96"/>
      <c r="U283" s="5"/>
      <c r="V283" s="5"/>
    </row>
    <row r="284" spans="8:22">
      <c r="H284" s="5"/>
      <c r="I284" s="5"/>
      <c r="J284" s="5"/>
      <c r="K284" s="5"/>
      <c r="L284" s="5"/>
      <c r="M284" s="5"/>
      <c r="N284" s="5"/>
      <c r="O284" s="5"/>
      <c r="P284" s="5"/>
      <c r="Q284" s="5"/>
      <c r="S284" s="5"/>
      <c r="T284" s="96"/>
      <c r="U284" s="5"/>
      <c r="V284" s="5"/>
    </row>
    <row r="285" spans="8:22">
      <c r="H285" s="5"/>
      <c r="I285" s="5"/>
      <c r="J285" s="5"/>
      <c r="K285" s="5"/>
      <c r="L285" s="5"/>
      <c r="M285" s="5"/>
      <c r="N285" s="5"/>
      <c r="O285" s="5"/>
      <c r="P285" s="5"/>
      <c r="Q285" s="5"/>
      <c r="S285" s="5"/>
      <c r="T285" s="96"/>
      <c r="U285" s="5"/>
      <c r="V285" s="5"/>
    </row>
    <row r="286" spans="8:22">
      <c r="H286" s="5"/>
      <c r="I286" s="5"/>
      <c r="J286" s="5"/>
      <c r="K286" s="5"/>
      <c r="L286" s="5"/>
      <c r="M286" s="5"/>
      <c r="N286" s="5"/>
      <c r="O286" s="5"/>
      <c r="P286" s="5"/>
      <c r="Q286" s="5"/>
      <c r="S286" s="5"/>
      <c r="T286" s="96"/>
      <c r="U286" s="5"/>
      <c r="V286" s="5"/>
    </row>
    <row r="287" spans="8:22">
      <c r="H287" s="5"/>
      <c r="I287" s="5"/>
      <c r="J287" s="5"/>
      <c r="K287" s="5"/>
      <c r="L287" s="5"/>
      <c r="M287" s="5"/>
      <c r="N287" s="5"/>
      <c r="O287" s="5"/>
      <c r="P287" s="5"/>
      <c r="Q287" s="5"/>
      <c r="S287" s="5"/>
      <c r="T287" s="96"/>
      <c r="U287" s="5"/>
      <c r="V287" s="5"/>
    </row>
    <row r="288" spans="8:22">
      <c r="H288" s="5"/>
      <c r="I288" s="5"/>
      <c r="J288" s="5"/>
      <c r="K288" s="5"/>
      <c r="L288" s="5"/>
      <c r="M288" s="5"/>
      <c r="N288" s="5"/>
      <c r="O288" s="5"/>
      <c r="P288" s="5"/>
      <c r="Q288" s="5"/>
      <c r="S288" s="5"/>
      <c r="T288" s="96"/>
      <c r="U288" s="5"/>
      <c r="V288" s="5"/>
    </row>
    <row r="289" spans="8:22">
      <c r="H289" s="5"/>
      <c r="I289" s="5"/>
      <c r="J289" s="5"/>
      <c r="K289" s="5"/>
      <c r="L289" s="5"/>
      <c r="M289" s="5"/>
      <c r="N289" s="5"/>
      <c r="O289" s="5"/>
      <c r="P289" s="5"/>
      <c r="Q289" s="5"/>
      <c r="S289" s="5"/>
      <c r="T289" s="96"/>
      <c r="U289" s="5"/>
      <c r="V289" s="5"/>
    </row>
    <row r="290" spans="8:22">
      <c r="H290" s="5"/>
      <c r="I290" s="5"/>
      <c r="J290" s="5"/>
      <c r="K290" s="5"/>
      <c r="L290" s="5"/>
      <c r="M290" s="5"/>
      <c r="N290" s="5"/>
      <c r="O290" s="5"/>
      <c r="P290" s="5"/>
      <c r="Q290" s="5"/>
      <c r="S290" s="5"/>
      <c r="T290" s="96"/>
      <c r="U290" s="5"/>
      <c r="V290" s="5"/>
    </row>
    <row r="291" spans="8:22">
      <c r="H291" s="5"/>
      <c r="I291" s="5"/>
      <c r="J291" s="5"/>
      <c r="K291" s="5"/>
      <c r="L291" s="5"/>
      <c r="M291" s="5"/>
      <c r="N291" s="5"/>
      <c r="O291" s="5"/>
      <c r="P291" s="5"/>
      <c r="Q291" s="5"/>
      <c r="S291" s="5"/>
      <c r="T291" s="96"/>
      <c r="U291" s="5"/>
      <c r="V291" s="5"/>
    </row>
    <row r="292" spans="8:22">
      <c r="H292" s="5"/>
      <c r="I292" s="5"/>
      <c r="J292" s="5"/>
      <c r="K292" s="5"/>
      <c r="L292" s="5"/>
      <c r="M292" s="5"/>
      <c r="N292" s="5"/>
      <c r="O292" s="5"/>
      <c r="P292" s="5"/>
      <c r="Q292" s="5"/>
      <c r="S292" s="5"/>
      <c r="T292" s="96"/>
      <c r="U292" s="5"/>
      <c r="V292" s="5"/>
    </row>
    <row r="293" spans="8:22">
      <c r="H293" s="5"/>
      <c r="I293" s="5"/>
      <c r="J293" s="5"/>
      <c r="K293" s="5"/>
      <c r="L293" s="5"/>
      <c r="M293" s="5"/>
      <c r="N293" s="5"/>
      <c r="O293" s="5"/>
      <c r="P293" s="5"/>
      <c r="Q293" s="5"/>
      <c r="S293" s="5"/>
      <c r="T293" s="96"/>
      <c r="U293" s="5"/>
      <c r="V293" s="5"/>
    </row>
    <row r="294" spans="8:22">
      <c r="H294" s="5"/>
      <c r="I294" s="5"/>
      <c r="J294" s="5"/>
      <c r="K294" s="5"/>
      <c r="L294" s="5"/>
      <c r="M294" s="5"/>
      <c r="N294" s="5"/>
      <c r="O294" s="5"/>
      <c r="P294" s="5"/>
      <c r="Q294" s="5"/>
      <c r="S294" s="5"/>
      <c r="T294" s="96"/>
      <c r="U294" s="5"/>
      <c r="V294" s="5"/>
    </row>
    <row r="295" spans="8:22">
      <c r="H295" s="5"/>
      <c r="I295" s="5"/>
      <c r="J295" s="5"/>
      <c r="K295" s="5"/>
      <c r="L295" s="5"/>
      <c r="M295" s="5"/>
      <c r="N295" s="5"/>
      <c r="O295" s="5"/>
      <c r="P295" s="5"/>
      <c r="Q295" s="5"/>
      <c r="S295" s="5"/>
      <c r="T295" s="96"/>
      <c r="U295" s="5"/>
      <c r="V295" s="5"/>
    </row>
    <row r="296" spans="8:22">
      <c r="H296" s="5"/>
      <c r="I296" s="5"/>
      <c r="J296" s="5"/>
      <c r="K296" s="5"/>
      <c r="L296" s="5"/>
      <c r="M296" s="5"/>
      <c r="N296" s="5"/>
      <c r="O296" s="5"/>
      <c r="P296" s="5"/>
      <c r="Q296" s="5"/>
      <c r="S296" s="5"/>
      <c r="T296" s="96"/>
      <c r="U296" s="5"/>
      <c r="V296" s="5"/>
    </row>
    <row r="297" spans="8:22">
      <c r="H297" s="5"/>
      <c r="I297" s="5"/>
      <c r="J297" s="5"/>
      <c r="K297" s="5"/>
      <c r="L297" s="5"/>
      <c r="M297" s="5"/>
      <c r="N297" s="5"/>
      <c r="O297" s="5"/>
      <c r="P297" s="5"/>
      <c r="Q297" s="5"/>
      <c r="S297" s="5"/>
      <c r="T297" s="96"/>
      <c r="U297" s="5"/>
      <c r="V297" s="5"/>
    </row>
    <row r="298" spans="8:22">
      <c r="H298" s="5"/>
      <c r="I298" s="5"/>
      <c r="J298" s="5"/>
      <c r="K298" s="5"/>
      <c r="L298" s="5"/>
      <c r="M298" s="5"/>
      <c r="N298" s="5"/>
      <c r="O298" s="5"/>
      <c r="P298" s="5"/>
      <c r="Q298" s="5"/>
      <c r="S298" s="5"/>
      <c r="T298" s="96"/>
      <c r="U298" s="5"/>
      <c r="V298" s="5"/>
    </row>
    <row r="299" spans="8:22">
      <c r="H299" s="5"/>
      <c r="I299" s="5"/>
      <c r="J299" s="5"/>
      <c r="K299" s="5"/>
      <c r="L299" s="5"/>
      <c r="M299" s="5"/>
      <c r="N299" s="5"/>
      <c r="O299" s="5"/>
      <c r="P299" s="5"/>
      <c r="Q299" s="5"/>
      <c r="S299" s="5"/>
      <c r="T299" s="96"/>
      <c r="U299" s="5"/>
      <c r="V299" s="5"/>
    </row>
    <row r="300" spans="8:22">
      <c r="H300" s="5"/>
      <c r="I300" s="5"/>
      <c r="J300" s="5"/>
      <c r="K300" s="5"/>
      <c r="L300" s="5"/>
      <c r="M300" s="5"/>
      <c r="N300" s="5"/>
      <c r="O300" s="5"/>
      <c r="P300" s="5"/>
      <c r="Q300" s="5"/>
      <c r="S300" s="5"/>
      <c r="T300" s="96"/>
      <c r="U300" s="5"/>
      <c r="V300" s="5"/>
    </row>
    <row r="301" spans="8:22">
      <c r="H301" s="5"/>
      <c r="I301" s="5"/>
      <c r="J301" s="5"/>
      <c r="K301" s="5"/>
      <c r="L301" s="5"/>
      <c r="M301" s="5"/>
      <c r="N301" s="5"/>
      <c r="O301" s="5"/>
      <c r="P301" s="5"/>
      <c r="Q301" s="5"/>
      <c r="S301" s="5"/>
      <c r="T301" s="96"/>
      <c r="U301" s="5"/>
      <c r="V301" s="5"/>
    </row>
    <row r="302" spans="8:22">
      <c r="H302" s="5"/>
      <c r="I302" s="5"/>
      <c r="J302" s="5"/>
      <c r="K302" s="5"/>
      <c r="L302" s="5"/>
      <c r="M302" s="5"/>
      <c r="N302" s="5"/>
      <c r="O302" s="5"/>
      <c r="P302" s="5"/>
      <c r="Q302" s="5"/>
      <c r="S302" s="5"/>
      <c r="T302" s="96"/>
      <c r="U302" s="5"/>
      <c r="V302" s="5"/>
    </row>
    <row r="303" spans="8:22">
      <c r="H303" s="5"/>
      <c r="I303" s="5"/>
      <c r="J303" s="5"/>
      <c r="K303" s="5"/>
      <c r="L303" s="5"/>
      <c r="M303" s="5"/>
      <c r="N303" s="5"/>
      <c r="O303" s="5"/>
      <c r="P303" s="5"/>
      <c r="Q303" s="5"/>
      <c r="S303" s="5"/>
      <c r="T303" s="96"/>
      <c r="U303" s="5"/>
      <c r="V303" s="5"/>
    </row>
    <row r="304" spans="8:22">
      <c r="H304" s="5"/>
      <c r="I304" s="5"/>
      <c r="J304" s="5"/>
      <c r="K304" s="5"/>
      <c r="L304" s="5"/>
      <c r="M304" s="5"/>
      <c r="N304" s="5"/>
      <c r="O304" s="5"/>
      <c r="P304" s="5"/>
      <c r="Q304" s="5"/>
      <c r="S304" s="5"/>
      <c r="T304" s="96"/>
      <c r="U304" s="5"/>
      <c r="V304" s="5"/>
    </row>
    <row r="305" spans="8:22">
      <c r="H305" s="5"/>
      <c r="I305" s="5"/>
      <c r="J305" s="5"/>
      <c r="K305" s="5"/>
      <c r="L305" s="5"/>
      <c r="M305" s="5"/>
      <c r="N305" s="5"/>
      <c r="O305" s="5"/>
      <c r="P305" s="5"/>
      <c r="Q305" s="5"/>
      <c r="S305" s="5"/>
      <c r="T305" s="96"/>
      <c r="U305" s="5"/>
      <c r="V305" s="5"/>
    </row>
    <row r="306" spans="8:22">
      <c r="H306" s="5"/>
      <c r="I306" s="5"/>
      <c r="J306" s="5"/>
      <c r="K306" s="5"/>
      <c r="L306" s="5"/>
      <c r="M306" s="5"/>
      <c r="N306" s="5"/>
      <c r="O306" s="5"/>
      <c r="P306" s="5"/>
      <c r="Q306" s="5"/>
      <c r="S306" s="5"/>
      <c r="T306" s="96"/>
      <c r="U306" s="5"/>
      <c r="V306" s="5"/>
    </row>
    <row r="307" spans="8:22">
      <c r="H307" s="5"/>
      <c r="I307" s="5"/>
      <c r="J307" s="5"/>
      <c r="K307" s="5"/>
      <c r="L307" s="5"/>
      <c r="M307" s="5"/>
      <c r="N307" s="5"/>
      <c r="O307" s="5"/>
      <c r="P307" s="5"/>
      <c r="Q307" s="5"/>
      <c r="S307" s="5"/>
      <c r="T307" s="96"/>
      <c r="U307" s="5"/>
      <c r="V307" s="5"/>
    </row>
    <row r="308" spans="8:22">
      <c r="H308" s="5"/>
      <c r="I308" s="5"/>
      <c r="J308" s="5"/>
      <c r="K308" s="5"/>
      <c r="L308" s="5"/>
      <c r="M308" s="5"/>
      <c r="N308" s="5"/>
      <c r="O308" s="5"/>
      <c r="P308" s="5"/>
      <c r="Q308" s="5"/>
      <c r="S308" s="5"/>
      <c r="T308" s="96"/>
      <c r="U308" s="5"/>
      <c r="V308" s="5"/>
    </row>
    <row r="309" spans="8:22">
      <c r="H309" s="5"/>
      <c r="I309" s="5"/>
      <c r="J309" s="5"/>
      <c r="K309" s="5"/>
      <c r="L309" s="5"/>
      <c r="M309" s="5"/>
      <c r="N309" s="5"/>
      <c r="O309" s="5"/>
      <c r="P309" s="5"/>
      <c r="Q309" s="5"/>
      <c r="S309" s="5"/>
      <c r="T309" s="96"/>
      <c r="U309" s="5"/>
      <c r="V309" s="5"/>
    </row>
    <row r="310" spans="8:22">
      <c r="H310" s="5"/>
      <c r="I310" s="5"/>
      <c r="J310" s="5"/>
      <c r="K310" s="5"/>
      <c r="L310" s="5"/>
      <c r="M310" s="5"/>
      <c r="N310" s="5"/>
      <c r="O310" s="5"/>
      <c r="P310" s="5"/>
      <c r="Q310" s="5"/>
      <c r="S310" s="5"/>
      <c r="T310" s="96"/>
      <c r="U310" s="5"/>
      <c r="V310" s="5"/>
    </row>
    <row r="311" spans="8:22">
      <c r="H311" s="5"/>
      <c r="I311" s="5"/>
      <c r="J311" s="5"/>
      <c r="K311" s="5"/>
      <c r="L311" s="5"/>
      <c r="M311" s="5"/>
      <c r="N311" s="5"/>
      <c r="O311" s="5"/>
      <c r="P311" s="5"/>
      <c r="Q311" s="5"/>
      <c r="S311" s="5"/>
      <c r="T311" s="96"/>
      <c r="U311" s="5"/>
      <c r="V311" s="5"/>
    </row>
    <row r="312" spans="8:22">
      <c r="H312" s="5"/>
      <c r="I312" s="5"/>
      <c r="J312" s="5"/>
      <c r="K312" s="5"/>
      <c r="L312" s="5"/>
      <c r="M312" s="5"/>
      <c r="N312" s="5"/>
      <c r="O312" s="5"/>
      <c r="P312" s="5"/>
      <c r="Q312" s="5"/>
      <c r="S312" s="5"/>
      <c r="T312" s="96"/>
      <c r="U312" s="5"/>
      <c r="V312" s="5"/>
    </row>
    <row r="313" spans="8:22">
      <c r="H313" s="5"/>
      <c r="I313" s="5"/>
      <c r="J313" s="5"/>
      <c r="K313" s="5"/>
      <c r="L313" s="5"/>
      <c r="M313" s="5"/>
      <c r="N313" s="5"/>
      <c r="O313" s="5"/>
      <c r="P313" s="5"/>
      <c r="Q313" s="5"/>
      <c r="S313" s="5"/>
      <c r="T313" s="96"/>
      <c r="U313" s="5"/>
      <c r="V313" s="5"/>
    </row>
    <row r="314" spans="8:22">
      <c r="H314" s="5"/>
      <c r="I314" s="5"/>
      <c r="J314" s="5"/>
      <c r="K314" s="5"/>
      <c r="L314" s="5"/>
      <c r="M314" s="5"/>
      <c r="N314" s="5"/>
      <c r="O314" s="5"/>
      <c r="P314" s="5"/>
      <c r="Q314" s="5"/>
      <c r="S314" s="5"/>
      <c r="T314" s="96"/>
      <c r="U314" s="5"/>
      <c r="V314" s="5"/>
    </row>
    <row r="315" spans="8:22">
      <c r="H315" s="5"/>
      <c r="I315" s="5"/>
      <c r="J315" s="5"/>
      <c r="K315" s="5"/>
      <c r="L315" s="5"/>
      <c r="M315" s="5"/>
      <c r="N315" s="5"/>
      <c r="O315" s="5"/>
      <c r="P315" s="5"/>
      <c r="Q315" s="5"/>
      <c r="S315" s="5"/>
      <c r="T315" s="96"/>
      <c r="U315" s="5"/>
      <c r="V315" s="5"/>
    </row>
    <row r="316" spans="8:22">
      <c r="H316" s="5"/>
      <c r="I316" s="5"/>
      <c r="J316" s="5"/>
      <c r="K316" s="5"/>
      <c r="L316" s="5"/>
      <c r="M316" s="5"/>
      <c r="N316" s="5"/>
      <c r="O316" s="5"/>
      <c r="P316" s="5"/>
      <c r="Q316" s="5"/>
      <c r="S316" s="5"/>
      <c r="T316" s="96"/>
      <c r="U316" s="5"/>
      <c r="V316" s="5"/>
    </row>
    <row r="317" spans="8:22">
      <c r="H317" s="5"/>
      <c r="I317" s="5"/>
      <c r="J317" s="5"/>
      <c r="K317" s="5"/>
      <c r="L317" s="5"/>
      <c r="M317" s="5"/>
      <c r="N317" s="5"/>
      <c r="O317" s="5"/>
      <c r="P317" s="5"/>
      <c r="Q317" s="5"/>
      <c r="S317" s="5"/>
      <c r="T317" s="96"/>
      <c r="U317" s="5"/>
      <c r="V317" s="5"/>
    </row>
    <row r="318" spans="8:22">
      <c r="H318" s="5"/>
      <c r="I318" s="5"/>
      <c r="J318" s="5"/>
      <c r="K318" s="5"/>
      <c r="L318" s="5"/>
      <c r="M318" s="5"/>
      <c r="N318" s="5"/>
      <c r="O318" s="5"/>
      <c r="P318" s="5"/>
      <c r="Q318" s="5"/>
      <c r="S318" s="5"/>
      <c r="T318" s="96"/>
      <c r="U318" s="5"/>
      <c r="V318" s="5"/>
    </row>
    <row r="319" spans="8:22">
      <c r="H319" s="5"/>
      <c r="I319" s="5"/>
      <c r="J319" s="5"/>
      <c r="K319" s="5"/>
      <c r="L319" s="5"/>
      <c r="M319" s="5"/>
      <c r="N319" s="5"/>
      <c r="O319" s="5"/>
      <c r="P319" s="5"/>
      <c r="Q319" s="5"/>
      <c r="S319" s="5"/>
      <c r="T319" s="96"/>
      <c r="U319" s="5"/>
      <c r="V319" s="5"/>
    </row>
    <row r="320" spans="8:22">
      <c r="H320" s="5"/>
      <c r="I320" s="5"/>
      <c r="J320" s="5"/>
      <c r="K320" s="5"/>
      <c r="L320" s="5"/>
      <c r="M320" s="5"/>
      <c r="N320" s="5"/>
      <c r="O320" s="5"/>
      <c r="P320" s="5"/>
      <c r="Q320" s="5"/>
      <c r="S320" s="5"/>
      <c r="T320" s="96"/>
      <c r="U320" s="5"/>
      <c r="V320" s="5"/>
    </row>
    <row r="321" spans="8:22">
      <c r="H321" s="5"/>
      <c r="I321" s="5"/>
      <c r="J321" s="5"/>
      <c r="K321" s="5"/>
      <c r="L321" s="5"/>
      <c r="M321" s="5"/>
      <c r="N321" s="5"/>
      <c r="O321" s="5"/>
      <c r="P321" s="5"/>
      <c r="Q321" s="5"/>
      <c r="S321" s="5"/>
      <c r="T321" s="96"/>
      <c r="U321" s="5"/>
      <c r="V321" s="5"/>
    </row>
    <row r="322" spans="8:22">
      <c r="H322" s="5"/>
      <c r="I322" s="5"/>
      <c r="J322" s="5"/>
      <c r="K322" s="5"/>
      <c r="L322" s="5"/>
      <c r="M322" s="5"/>
      <c r="N322" s="5"/>
      <c r="O322" s="5"/>
      <c r="P322" s="5"/>
      <c r="Q322" s="5"/>
      <c r="S322" s="5"/>
      <c r="T322" s="96"/>
      <c r="U322" s="5"/>
      <c r="V322" s="5"/>
    </row>
    <row r="323" spans="8:22">
      <c r="H323" s="5"/>
      <c r="I323" s="5"/>
      <c r="J323" s="5"/>
      <c r="K323" s="5"/>
      <c r="L323" s="5"/>
      <c r="M323" s="5"/>
      <c r="N323" s="5"/>
      <c r="O323" s="5"/>
      <c r="P323" s="5"/>
      <c r="Q323" s="5"/>
      <c r="S323" s="5"/>
      <c r="T323" s="96"/>
      <c r="U323" s="5"/>
      <c r="V323" s="5"/>
    </row>
    <row r="324" spans="8:22">
      <c r="H324" s="5"/>
      <c r="I324" s="5"/>
      <c r="J324" s="5"/>
      <c r="K324" s="5"/>
      <c r="L324" s="5"/>
      <c r="M324" s="5"/>
      <c r="N324" s="5"/>
      <c r="O324" s="5"/>
      <c r="P324" s="5"/>
      <c r="Q324" s="5"/>
      <c r="S324" s="5"/>
      <c r="T324" s="96"/>
      <c r="U324" s="5"/>
      <c r="V324" s="5"/>
    </row>
    <row r="325" spans="8:22">
      <c r="H325" s="5"/>
      <c r="I325" s="5"/>
      <c r="J325" s="5"/>
      <c r="K325" s="5"/>
      <c r="L325" s="5"/>
      <c r="M325" s="5"/>
      <c r="N325" s="5"/>
      <c r="O325" s="5"/>
      <c r="P325" s="5"/>
      <c r="Q325" s="5"/>
      <c r="S325" s="5"/>
      <c r="T325" s="96"/>
      <c r="U325" s="5"/>
      <c r="V325" s="5"/>
    </row>
    <row r="326" spans="8:22">
      <c r="H326" s="5"/>
      <c r="I326" s="5"/>
      <c r="J326" s="5"/>
      <c r="K326" s="5"/>
      <c r="L326" s="5"/>
      <c r="M326" s="5"/>
      <c r="N326" s="5"/>
      <c r="O326" s="5"/>
      <c r="P326" s="5"/>
      <c r="Q326" s="5"/>
      <c r="S326" s="5"/>
      <c r="T326" s="96"/>
      <c r="U326" s="5"/>
      <c r="V326" s="5"/>
    </row>
    <row r="327" spans="8:22">
      <c r="H327" s="5"/>
      <c r="I327" s="5"/>
      <c r="J327" s="5"/>
      <c r="K327" s="5"/>
      <c r="L327" s="5"/>
      <c r="M327" s="5"/>
      <c r="N327" s="5"/>
      <c r="O327" s="5"/>
      <c r="P327" s="5"/>
      <c r="Q327" s="5"/>
      <c r="S327" s="5"/>
      <c r="T327" s="96"/>
      <c r="U327" s="5"/>
      <c r="V327" s="5"/>
    </row>
    <row r="328" spans="8:22">
      <c r="H328" s="5"/>
      <c r="I328" s="5"/>
      <c r="J328" s="5"/>
      <c r="K328" s="5"/>
      <c r="L328" s="5"/>
      <c r="M328" s="5"/>
      <c r="N328" s="5"/>
      <c r="O328" s="5"/>
      <c r="P328" s="5"/>
      <c r="Q328" s="5"/>
      <c r="S328" s="5"/>
      <c r="T328" s="96"/>
      <c r="U328" s="5"/>
      <c r="V328" s="5"/>
    </row>
    <row r="329" spans="8:22">
      <c r="H329" s="5"/>
      <c r="I329" s="5"/>
      <c r="J329" s="5"/>
      <c r="K329" s="5"/>
      <c r="L329" s="5"/>
      <c r="M329" s="5"/>
      <c r="N329" s="5"/>
      <c r="O329" s="5"/>
      <c r="P329" s="5"/>
      <c r="Q329" s="5"/>
      <c r="S329" s="5"/>
      <c r="T329" s="96"/>
      <c r="U329" s="5"/>
      <c r="V329" s="5"/>
    </row>
    <row r="330" spans="8:22">
      <c r="H330" s="5"/>
      <c r="I330" s="5"/>
      <c r="J330" s="5"/>
      <c r="K330" s="5"/>
      <c r="L330" s="5"/>
      <c r="M330" s="5"/>
      <c r="N330" s="5"/>
      <c r="O330" s="5"/>
      <c r="P330" s="5"/>
      <c r="Q330" s="5"/>
      <c r="S330" s="5"/>
      <c r="T330" s="96"/>
      <c r="U330" s="5"/>
      <c r="V330" s="5"/>
    </row>
    <row r="331" spans="8:22">
      <c r="H331" s="5"/>
      <c r="I331" s="5"/>
      <c r="J331" s="5"/>
      <c r="K331" s="5"/>
      <c r="L331" s="5"/>
      <c r="M331" s="5"/>
      <c r="N331" s="5"/>
      <c r="O331" s="5"/>
      <c r="P331" s="5"/>
      <c r="Q331" s="5"/>
      <c r="S331" s="5"/>
      <c r="T331" s="96"/>
      <c r="U331" s="5"/>
      <c r="V331" s="5"/>
    </row>
    <row r="332" spans="8:22">
      <c r="H332" s="5"/>
      <c r="I332" s="5"/>
      <c r="J332" s="5"/>
      <c r="K332" s="5"/>
      <c r="L332" s="5"/>
      <c r="M332" s="5"/>
      <c r="N332" s="5"/>
      <c r="O332" s="5"/>
      <c r="P332" s="5"/>
      <c r="Q332" s="5"/>
      <c r="S332" s="5"/>
      <c r="T332" s="96"/>
      <c r="U332" s="5"/>
      <c r="V332" s="5"/>
    </row>
    <row r="333" spans="8:22">
      <c r="H333" s="5"/>
      <c r="I333" s="5"/>
      <c r="J333" s="5"/>
      <c r="K333" s="5"/>
      <c r="L333" s="5"/>
      <c r="M333" s="5"/>
      <c r="N333" s="5"/>
      <c r="O333" s="5"/>
      <c r="P333" s="5"/>
      <c r="Q333" s="5"/>
      <c r="S333" s="5"/>
      <c r="T333" s="96"/>
      <c r="U333" s="5"/>
      <c r="V333" s="5"/>
    </row>
    <row r="334" spans="8:22">
      <c r="H334" s="5"/>
      <c r="I334" s="5"/>
      <c r="J334" s="5"/>
      <c r="K334" s="5"/>
      <c r="L334" s="5"/>
      <c r="M334" s="5"/>
      <c r="N334" s="5"/>
      <c r="O334" s="5"/>
      <c r="P334" s="5"/>
      <c r="Q334" s="5"/>
      <c r="S334" s="5"/>
      <c r="T334" s="96"/>
      <c r="U334" s="5"/>
      <c r="V334" s="5"/>
    </row>
    <row r="335" spans="8:22">
      <c r="H335" s="5"/>
      <c r="I335" s="5"/>
      <c r="J335" s="5"/>
      <c r="K335" s="5"/>
      <c r="L335" s="5"/>
      <c r="M335" s="5"/>
      <c r="N335" s="5"/>
      <c r="O335" s="5"/>
      <c r="P335" s="5"/>
      <c r="Q335" s="5"/>
      <c r="S335" s="5"/>
      <c r="T335" s="96"/>
      <c r="U335" s="5"/>
      <c r="V335" s="5"/>
    </row>
    <row r="336" spans="8:22">
      <c r="H336" s="5"/>
      <c r="I336" s="5"/>
      <c r="J336" s="5"/>
      <c r="K336" s="5"/>
      <c r="L336" s="5"/>
      <c r="M336" s="5"/>
      <c r="N336" s="5"/>
      <c r="O336" s="5"/>
      <c r="P336" s="5"/>
      <c r="Q336" s="5"/>
      <c r="S336" s="5"/>
      <c r="T336" s="96"/>
      <c r="U336" s="5"/>
      <c r="V336" s="5"/>
    </row>
    <row r="337" spans="8:22">
      <c r="H337" s="5"/>
      <c r="I337" s="5"/>
      <c r="J337" s="5"/>
      <c r="K337" s="5"/>
      <c r="L337" s="5"/>
      <c r="M337" s="5"/>
      <c r="N337" s="5"/>
      <c r="O337" s="5"/>
      <c r="P337" s="5"/>
      <c r="Q337" s="5"/>
      <c r="S337" s="5"/>
      <c r="T337" s="96"/>
      <c r="U337" s="5"/>
      <c r="V337" s="5"/>
    </row>
    <row r="338" spans="8:22">
      <c r="H338" s="5"/>
      <c r="I338" s="5"/>
      <c r="J338" s="5"/>
      <c r="K338" s="5"/>
      <c r="L338" s="5"/>
      <c r="M338" s="5"/>
      <c r="N338" s="5"/>
      <c r="O338" s="5"/>
      <c r="P338" s="5"/>
      <c r="Q338" s="5"/>
      <c r="S338" s="5"/>
      <c r="T338" s="96"/>
      <c r="U338" s="5"/>
      <c r="V338" s="5"/>
    </row>
    <row r="339" spans="8:22">
      <c r="H339" s="5"/>
      <c r="I339" s="5"/>
      <c r="J339" s="5"/>
      <c r="K339" s="5"/>
      <c r="L339" s="5"/>
      <c r="M339" s="5"/>
      <c r="N339" s="5"/>
      <c r="O339" s="5"/>
      <c r="P339" s="5"/>
      <c r="Q339" s="5"/>
      <c r="S339" s="5"/>
      <c r="T339" s="96"/>
      <c r="U339" s="5"/>
      <c r="V339" s="5"/>
    </row>
    <row r="340" spans="8:22">
      <c r="H340" s="5"/>
      <c r="I340" s="5"/>
      <c r="J340" s="5"/>
      <c r="K340" s="5"/>
      <c r="L340" s="5"/>
      <c r="M340" s="5"/>
      <c r="N340" s="5"/>
      <c r="O340" s="5"/>
      <c r="P340" s="5"/>
      <c r="Q340" s="5"/>
      <c r="S340" s="5"/>
      <c r="T340" s="96"/>
      <c r="U340" s="5"/>
      <c r="V340" s="5"/>
    </row>
    <row r="341" spans="8:22">
      <c r="H341" s="5"/>
      <c r="I341" s="5"/>
      <c r="J341" s="5"/>
      <c r="K341" s="5"/>
      <c r="L341" s="5"/>
      <c r="M341" s="5"/>
      <c r="N341" s="5"/>
      <c r="O341" s="5"/>
      <c r="P341" s="5"/>
      <c r="Q341" s="5"/>
      <c r="S341" s="5"/>
      <c r="T341" s="96"/>
      <c r="U341" s="5"/>
      <c r="V341" s="5"/>
    </row>
    <row r="342" spans="8:22">
      <c r="H342" s="5"/>
      <c r="I342" s="5"/>
      <c r="J342" s="5"/>
      <c r="K342" s="5"/>
      <c r="L342" s="5"/>
      <c r="M342" s="5"/>
      <c r="N342" s="5"/>
      <c r="O342" s="5"/>
      <c r="P342" s="5"/>
      <c r="Q342" s="5"/>
      <c r="S342" s="5"/>
      <c r="T342" s="96"/>
      <c r="U342" s="5"/>
      <c r="V342" s="5"/>
    </row>
    <row r="343" spans="8:22">
      <c r="H343" s="5"/>
      <c r="I343" s="5"/>
      <c r="J343" s="5"/>
      <c r="K343" s="5"/>
      <c r="L343" s="5"/>
      <c r="M343" s="5"/>
      <c r="N343" s="5"/>
      <c r="O343" s="5"/>
      <c r="P343" s="5"/>
      <c r="Q343" s="5"/>
      <c r="S343" s="5"/>
      <c r="T343" s="96"/>
      <c r="U343" s="5"/>
      <c r="V343" s="5"/>
    </row>
    <row r="344" spans="8:22">
      <c r="H344" s="5"/>
      <c r="I344" s="5"/>
      <c r="J344" s="5"/>
      <c r="K344" s="5"/>
      <c r="L344" s="5"/>
      <c r="M344" s="5"/>
      <c r="N344" s="5"/>
      <c r="O344" s="5"/>
      <c r="P344" s="5"/>
      <c r="Q344" s="5"/>
      <c r="S344" s="5"/>
      <c r="T344" s="96"/>
      <c r="U344" s="5"/>
      <c r="V344" s="5"/>
    </row>
    <row r="345" spans="8:22">
      <c r="H345" s="5"/>
      <c r="I345" s="5"/>
      <c r="J345" s="5"/>
      <c r="K345" s="5"/>
      <c r="L345" s="5"/>
      <c r="M345" s="5"/>
      <c r="N345" s="5"/>
      <c r="O345" s="5"/>
      <c r="P345" s="5"/>
      <c r="Q345" s="5"/>
      <c r="S345" s="5"/>
      <c r="T345" s="96"/>
      <c r="U345" s="5"/>
      <c r="V345" s="5"/>
    </row>
    <row r="346" spans="8:22">
      <c r="H346" s="5"/>
      <c r="I346" s="5"/>
      <c r="J346" s="5"/>
      <c r="K346" s="5"/>
      <c r="L346" s="5"/>
      <c r="M346" s="5"/>
      <c r="N346" s="5"/>
      <c r="O346" s="5"/>
      <c r="P346" s="5"/>
      <c r="Q346" s="5"/>
      <c r="S346" s="5"/>
      <c r="T346" s="96"/>
      <c r="U346" s="5"/>
      <c r="V346" s="5"/>
    </row>
    <row r="347" spans="8:22">
      <c r="H347" s="5"/>
      <c r="I347" s="5"/>
      <c r="J347" s="5"/>
      <c r="K347" s="5"/>
      <c r="L347" s="5"/>
      <c r="M347" s="5"/>
      <c r="N347" s="5"/>
      <c r="O347" s="5"/>
      <c r="P347" s="5"/>
      <c r="Q347" s="5"/>
      <c r="S347" s="5"/>
      <c r="T347" s="96"/>
      <c r="U347" s="5"/>
      <c r="V347" s="5"/>
    </row>
    <row r="348" spans="8:22">
      <c r="H348" s="5"/>
      <c r="I348" s="5"/>
      <c r="J348" s="5"/>
      <c r="K348" s="5"/>
      <c r="L348" s="5"/>
      <c r="M348" s="5"/>
      <c r="N348" s="5"/>
      <c r="O348" s="5"/>
      <c r="P348" s="5"/>
      <c r="Q348" s="5"/>
      <c r="S348" s="5"/>
      <c r="T348" s="96"/>
      <c r="U348" s="5"/>
      <c r="V348" s="5"/>
    </row>
    <row r="349" spans="8:22">
      <c r="H349" s="5"/>
      <c r="I349" s="5"/>
      <c r="J349" s="5"/>
      <c r="K349" s="5"/>
      <c r="L349" s="5"/>
      <c r="M349" s="5"/>
      <c r="N349" s="5"/>
      <c r="O349" s="5"/>
      <c r="P349" s="5"/>
      <c r="Q349" s="5"/>
      <c r="S349" s="5"/>
      <c r="T349" s="96"/>
      <c r="U349" s="5"/>
      <c r="V349" s="5"/>
    </row>
    <row r="350" spans="8:22">
      <c r="H350" s="5"/>
      <c r="I350" s="5"/>
      <c r="J350" s="5"/>
      <c r="K350" s="5"/>
      <c r="L350" s="5"/>
      <c r="M350" s="5"/>
      <c r="N350" s="5"/>
      <c r="O350" s="5"/>
      <c r="P350" s="5"/>
      <c r="Q350" s="5"/>
      <c r="S350" s="5"/>
      <c r="T350" s="96"/>
      <c r="U350" s="5"/>
      <c r="V350" s="5"/>
    </row>
    <row r="351" spans="8:22">
      <c r="H351" s="5"/>
      <c r="I351" s="5"/>
      <c r="J351" s="5"/>
      <c r="K351" s="5"/>
      <c r="L351" s="5"/>
      <c r="M351" s="5"/>
      <c r="N351" s="5"/>
      <c r="O351" s="5"/>
      <c r="P351" s="5"/>
      <c r="Q351" s="5"/>
      <c r="S351" s="5"/>
      <c r="T351" s="96"/>
      <c r="U351" s="5"/>
      <c r="V351" s="5"/>
    </row>
    <row r="352" spans="8:22">
      <c r="H352" s="5"/>
      <c r="I352" s="5"/>
      <c r="J352" s="5"/>
      <c r="K352" s="5"/>
      <c r="L352" s="5"/>
      <c r="M352" s="5"/>
      <c r="N352" s="5"/>
      <c r="O352" s="5"/>
      <c r="P352" s="5"/>
      <c r="Q352" s="5"/>
      <c r="S352" s="5"/>
      <c r="T352" s="96"/>
      <c r="U352" s="5"/>
      <c r="V352" s="5"/>
    </row>
    <row r="353" spans="8:22">
      <c r="H353" s="5"/>
      <c r="I353" s="5"/>
      <c r="J353" s="5"/>
      <c r="K353" s="5"/>
      <c r="L353" s="5"/>
      <c r="M353" s="5"/>
      <c r="N353" s="5"/>
      <c r="O353" s="5"/>
      <c r="P353" s="5"/>
      <c r="Q353" s="5"/>
      <c r="S353" s="5"/>
      <c r="T353" s="96"/>
      <c r="U353" s="5"/>
      <c r="V353" s="5"/>
    </row>
    <row r="354" spans="8:22">
      <c r="H354" s="5"/>
      <c r="I354" s="5"/>
      <c r="J354" s="5"/>
      <c r="K354" s="5"/>
      <c r="L354" s="5"/>
      <c r="M354" s="5"/>
      <c r="N354" s="5"/>
      <c r="O354" s="5"/>
      <c r="P354" s="5"/>
      <c r="Q354" s="5"/>
      <c r="S354" s="5"/>
      <c r="T354" s="96"/>
      <c r="U354" s="5"/>
      <c r="V354" s="5"/>
    </row>
    <row r="355" spans="8:22">
      <c r="H355" s="5"/>
      <c r="I355" s="5"/>
      <c r="J355" s="5"/>
      <c r="K355" s="5"/>
      <c r="L355" s="5"/>
      <c r="M355" s="5"/>
      <c r="N355" s="5"/>
      <c r="O355" s="5"/>
      <c r="P355" s="5"/>
      <c r="Q355" s="5"/>
      <c r="S355" s="5"/>
      <c r="T355" s="96"/>
      <c r="U355" s="5"/>
      <c r="V355" s="5"/>
    </row>
    <row r="356" spans="8:22">
      <c r="H356" s="5"/>
      <c r="I356" s="5"/>
      <c r="J356" s="5"/>
      <c r="K356" s="5"/>
      <c r="L356" s="5"/>
      <c r="M356" s="5"/>
      <c r="N356" s="5"/>
      <c r="O356" s="5"/>
      <c r="P356" s="5"/>
      <c r="Q356" s="5"/>
      <c r="S356" s="5"/>
      <c r="T356" s="96"/>
      <c r="U356" s="5"/>
      <c r="V356" s="5"/>
    </row>
    <row r="357" spans="8:22">
      <c r="H357" s="5"/>
      <c r="I357" s="5"/>
      <c r="J357" s="5"/>
      <c r="K357" s="5"/>
      <c r="L357" s="5"/>
      <c r="M357" s="5"/>
      <c r="N357" s="5"/>
      <c r="O357" s="5"/>
      <c r="P357" s="5"/>
      <c r="Q357" s="5"/>
      <c r="S357" s="5"/>
      <c r="T357" s="96"/>
      <c r="U357" s="5"/>
      <c r="V357" s="5"/>
    </row>
    <row r="358" spans="8:22">
      <c r="H358" s="5"/>
      <c r="I358" s="5"/>
      <c r="J358" s="5"/>
      <c r="K358" s="5"/>
      <c r="L358" s="5"/>
      <c r="M358" s="5"/>
      <c r="N358" s="5"/>
      <c r="O358" s="5"/>
      <c r="P358" s="5"/>
      <c r="Q358" s="5"/>
      <c r="S358" s="5"/>
      <c r="T358" s="96"/>
      <c r="U358" s="5"/>
      <c r="V358" s="5"/>
    </row>
    <row r="359" spans="8:22">
      <c r="H359" s="5"/>
      <c r="I359" s="5"/>
      <c r="J359" s="5"/>
      <c r="K359" s="5"/>
      <c r="L359" s="5"/>
      <c r="M359" s="5"/>
      <c r="N359" s="5"/>
      <c r="O359" s="5"/>
      <c r="P359" s="5"/>
      <c r="Q359" s="5"/>
      <c r="S359" s="5"/>
      <c r="T359" s="96"/>
      <c r="U359" s="5"/>
      <c r="V359" s="5"/>
    </row>
    <row r="360" spans="8:22">
      <c r="H360" s="5"/>
      <c r="I360" s="5"/>
      <c r="J360" s="5"/>
      <c r="K360" s="5"/>
      <c r="L360" s="5"/>
      <c r="M360" s="5"/>
      <c r="N360" s="5"/>
      <c r="O360" s="5"/>
      <c r="P360" s="5"/>
      <c r="Q360" s="5"/>
      <c r="S360" s="5"/>
      <c r="T360" s="96"/>
      <c r="U360" s="5"/>
      <c r="V360" s="5"/>
    </row>
    <row r="361" spans="8:22">
      <c r="H361" s="5"/>
      <c r="I361" s="5"/>
      <c r="J361" s="5"/>
      <c r="K361" s="5"/>
      <c r="L361" s="5"/>
      <c r="M361" s="5"/>
      <c r="N361" s="5"/>
      <c r="O361" s="5"/>
      <c r="P361" s="5"/>
      <c r="Q361" s="5"/>
      <c r="S361" s="5"/>
      <c r="T361" s="96"/>
      <c r="U361" s="5"/>
      <c r="V361" s="5"/>
    </row>
    <row r="362" spans="8:22">
      <c r="H362" s="5"/>
      <c r="I362" s="5"/>
      <c r="J362" s="5"/>
      <c r="K362" s="5"/>
      <c r="L362" s="5"/>
      <c r="M362" s="5"/>
      <c r="N362" s="5"/>
      <c r="O362" s="5"/>
      <c r="P362" s="5"/>
      <c r="Q362" s="5"/>
      <c r="S362" s="5"/>
      <c r="T362" s="96"/>
      <c r="U362" s="5"/>
      <c r="V362" s="5"/>
    </row>
    <row r="363" spans="8:22">
      <c r="H363" s="5"/>
      <c r="I363" s="5"/>
      <c r="J363" s="5"/>
      <c r="K363" s="5"/>
      <c r="L363" s="5"/>
      <c r="M363" s="5"/>
      <c r="N363" s="5"/>
      <c r="O363" s="5"/>
      <c r="P363" s="5"/>
      <c r="Q363" s="5"/>
      <c r="S363" s="5"/>
      <c r="T363" s="96"/>
      <c r="U363" s="5"/>
      <c r="V363" s="5"/>
    </row>
    <row r="364" spans="8:22">
      <c r="H364" s="5"/>
      <c r="I364" s="5"/>
      <c r="J364" s="5"/>
      <c r="K364" s="5"/>
      <c r="L364" s="5"/>
      <c r="M364" s="5"/>
      <c r="N364" s="5"/>
      <c r="O364" s="5"/>
      <c r="P364" s="5"/>
      <c r="Q364" s="5"/>
      <c r="S364" s="5"/>
      <c r="T364" s="96"/>
      <c r="U364" s="5"/>
      <c r="V364" s="5"/>
    </row>
    <row r="365" spans="8:22">
      <c r="H365" s="5"/>
      <c r="I365" s="5"/>
      <c r="J365" s="5"/>
      <c r="K365" s="5"/>
      <c r="L365" s="5"/>
      <c r="M365" s="5"/>
      <c r="N365" s="5"/>
      <c r="O365" s="5"/>
      <c r="P365" s="5"/>
      <c r="Q365" s="5"/>
      <c r="S365" s="5"/>
      <c r="T365" s="96"/>
      <c r="U365" s="5"/>
      <c r="V365" s="5"/>
    </row>
    <row r="366" spans="8:22">
      <c r="H366" s="5"/>
      <c r="I366" s="5"/>
      <c r="J366" s="5"/>
      <c r="K366" s="5"/>
      <c r="L366" s="5"/>
      <c r="M366" s="5"/>
      <c r="N366" s="5"/>
      <c r="O366" s="5"/>
      <c r="P366" s="5"/>
      <c r="Q366" s="5"/>
      <c r="S366" s="5"/>
      <c r="T366" s="96"/>
      <c r="U366" s="5"/>
      <c r="V366" s="5"/>
    </row>
    <row r="367" spans="8:22">
      <c r="H367" s="5"/>
      <c r="I367" s="5"/>
      <c r="J367" s="5"/>
      <c r="K367" s="5"/>
      <c r="L367" s="5"/>
      <c r="M367" s="5"/>
      <c r="N367" s="5"/>
      <c r="O367" s="5"/>
      <c r="P367" s="5"/>
      <c r="Q367" s="5"/>
      <c r="S367" s="5"/>
      <c r="T367" s="96"/>
      <c r="U367" s="5"/>
      <c r="V367" s="5"/>
    </row>
    <row r="368" spans="8:22">
      <c r="H368" s="5"/>
      <c r="I368" s="5"/>
      <c r="J368" s="5"/>
      <c r="K368" s="5"/>
      <c r="L368" s="5"/>
      <c r="M368" s="5"/>
      <c r="N368" s="5"/>
      <c r="O368" s="5"/>
      <c r="P368" s="5"/>
      <c r="Q368" s="5"/>
      <c r="S368" s="5"/>
      <c r="T368" s="96"/>
      <c r="U368" s="5"/>
      <c r="V368" s="5"/>
    </row>
    <row r="369" spans="8:22">
      <c r="H369" s="5"/>
      <c r="I369" s="5"/>
      <c r="J369" s="5"/>
      <c r="K369" s="5"/>
      <c r="L369" s="5"/>
      <c r="M369" s="5"/>
      <c r="N369" s="5"/>
      <c r="O369" s="5"/>
      <c r="P369" s="5"/>
      <c r="Q369" s="5"/>
      <c r="S369" s="5"/>
      <c r="T369" s="96"/>
      <c r="U369" s="5"/>
      <c r="V369" s="5"/>
    </row>
    <row r="370" spans="8:22">
      <c r="H370" s="5"/>
      <c r="I370" s="5"/>
      <c r="J370" s="5"/>
      <c r="K370" s="5"/>
      <c r="L370" s="5"/>
      <c r="M370" s="5"/>
      <c r="N370" s="5"/>
      <c r="O370" s="5"/>
      <c r="P370" s="5"/>
      <c r="Q370" s="5"/>
      <c r="S370" s="5"/>
      <c r="T370" s="96"/>
      <c r="U370" s="5"/>
      <c r="V370" s="5"/>
    </row>
    <row r="371" spans="8:22">
      <c r="H371" s="5"/>
      <c r="I371" s="5"/>
      <c r="J371" s="5"/>
      <c r="K371" s="5"/>
      <c r="L371" s="5"/>
      <c r="M371" s="5"/>
      <c r="N371" s="5"/>
      <c r="O371" s="5"/>
      <c r="P371" s="5"/>
      <c r="Q371" s="5"/>
      <c r="S371" s="5"/>
      <c r="T371" s="96"/>
      <c r="U371" s="5"/>
      <c r="V371" s="5"/>
    </row>
    <row r="372" spans="8:22">
      <c r="H372" s="5"/>
      <c r="I372" s="5"/>
      <c r="J372" s="5"/>
      <c r="K372" s="5"/>
      <c r="L372" s="5"/>
      <c r="M372" s="5"/>
      <c r="N372" s="5"/>
      <c r="O372" s="5"/>
      <c r="P372" s="5"/>
      <c r="Q372" s="5"/>
      <c r="S372" s="5"/>
      <c r="T372" s="96"/>
      <c r="U372" s="5"/>
      <c r="V372" s="5"/>
    </row>
    <row r="373" spans="8:22">
      <c r="H373" s="5"/>
      <c r="I373" s="5"/>
      <c r="J373" s="5"/>
      <c r="K373" s="5"/>
      <c r="L373" s="5"/>
      <c r="M373" s="5"/>
      <c r="N373" s="5"/>
      <c r="O373" s="5"/>
      <c r="P373" s="5"/>
      <c r="Q373" s="5"/>
      <c r="S373" s="5"/>
      <c r="T373" s="96"/>
      <c r="U373" s="5"/>
      <c r="V373" s="5"/>
    </row>
    <row r="374" spans="8:22">
      <c r="H374" s="5"/>
      <c r="I374" s="5"/>
      <c r="J374" s="5"/>
      <c r="K374" s="5"/>
      <c r="L374" s="5"/>
      <c r="M374" s="5"/>
      <c r="N374" s="5"/>
      <c r="O374" s="5"/>
      <c r="P374" s="5"/>
      <c r="Q374" s="5"/>
      <c r="S374" s="5"/>
      <c r="T374" s="96"/>
      <c r="U374" s="5"/>
      <c r="V374" s="5"/>
    </row>
    <row r="375" spans="8:22">
      <c r="H375" s="5"/>
      <c r="I375" s="5"/>
      <c r="J375" s="5"/>
      <c r="K375" s="5"/>
      <c r="L375" s="5"/>
      <c r="M375" s="5"/>
      <c r="N375" s="5"/>
      <c r="O375" s="5"/>
      <c r="P375" s="5"/>
      <c r="Q375" s="5"/>
      <c r="S375" s="5"/>
      <c r="T375" s="96"/>
      <c r="U375" s="5"/>
      <c r="V375" s="5"/>
    </row>
    <row r="376" spans="8:22">
      <c r="H376" s="5"/>
      <c r="I376" s="5"/>
      <c r="J376" s="5"/>
      <c r="K376" s="5"/>
      <c r="L376" s="5"/>
      <c r="M376" s="5"/>
      <c r="N376" s="5"/>
      <c r="O376" s="5"/>
      <c r="P376" s="5"/>
      <c r="Q376" s="5"/>
      <c r="S376" s="5"/>
      <c r="T376" s="96"/>
      <c r="U376" s="5"/>
      <c r="V376" s="5"/>
    </row>
    <row r="377" spans="8:22">
      <c r="H377" s="5"/>
      <c r="I377" s="5"/>
      <c r="J377" s="5"/>
      <c r="K377" s="5"/>
      <c r="L377" s="5"/>
      <c r="M377" s="5"/>
      <c r="N377" s="5"/>
      <c r="O377" s="5"/>
      <c r="P377" s="5"/>
      <c r="Q377" s="5"/>
      <c r="S377" s="5"/>
      <c r="T377" s="96"/>
      <c r="U377" s="5"/>
      <c r="V377" s="5"/>
    </row>
    <row r="378" spans="8:22">
      <c r="H378" s="5"/>
      <c r="I378" s="5"/>
      <c r="J378" s="5"/>
      <c r="K378" s="5"/>
      <c r="L378" s="5"/>
      <c r="M378" s="5"/>
      <c r="N378" s="5"/>
      <c r="O378" s="5"/>
      <c r="P378" s="5"/>
      <c r="Q378" s="5"/>
      <c r="S378" s="5"/>
      <c r="T378" s="96"/>
      <c r="U378" s="5"/>
      <c r="V378" s="5"/>
    </row>
    <row r="379" spans="8:22">
      <c r="H379" s="5"/>
      <c r="I379" s="5"/>
      <c r="J379" s="5"/>
      <c r="K379" s="5"/>
      <c r="L379" s="5"/>
      <c r="M379" s="5"/>
      <c r="N379" s="5"/>
      <c r="O379" s="5"/>
      <c r="P379" s="5"/>
      <c r="Q379" s="5"/>
      <c r="S379" s="5"/>
      <c r="T379" s="96"/>
      <c r="U379" s="5"/>
      <c r="V379" s="5"/>
    </row>
    <row r="380" spans="8:22">
      <c r="H380" s="5"/>
      <c r="I380" s="5"/>
      <c r="J380" s="5"/>
      <c r="K380" s="5"/>
      <c r="L380" s="5"/>
      <c r="M380" s="5"/>
      <c r="N380" s="5"/>
      <c r="O380" s="5"/>
      <c r="P380" s="5"/>
      <c r="Q380" s="5"/>
      <c r="S380" s="5"/>
      <c r="T380" s="96"/>
      <c r="U380" s="5"/>
      <c r="V380" s="5"/>
    </row>
    <row r="381" spans="8:22">
      <c r="H381" s="5"/>
      <c r="I381" s="5"/>
      <c r="J381" s="5"/>
      <c r="K381" s="5"/>
      <c r="L381" s="5"/>
      <c r="M381" s="5"/>
      <c r="N381" s="5"/>
      <c r="O381" s="5"/>
      <c r="P381" s="5"/>
      <c r="Q381" s="5"/>
      <c r="S381" s="5"/>
      <c r="T381" s="96"/>
      <c r="U381" s="5"/>
      <c r="V381" s="5"/>
    </row>
    <row r="382" spans="8:22">
      <c r="H382" s="5"/>
      <c r="I382" s="5"/>
      <c r="J382" s="5"/>
      <c r="K382" s="5"/>
      <c r="L382" s="5"/>
      <c r="M382" s="5"/>
      <c r="N382" s="5"/>
      <c r="O382" s="5"/>
      <c r="P382" s="5"/>
      <c r="Q382" s="5"/>
      <c r="S382" s="5"/>
      <c r="T382" s="96"/>
      <c r="U382" s="5"/>
      <c r="V382" s="5"/>
    </row>
    <row r="383" spans="8:22">
      <c r="H383" s="5"/>
      <c r="I383" s="5"/>
      <c r="J383" s="5"/>
      <c r="K383" s="5"/>
      <c r="L383" s="5"/>
      <c r="M383" s="5"/>
      <c r="N383" s="5"/>
      <c r="O383" s="5"/>
      <c r="P383" s="5"/>
      <c r="Q383" s="5"/>
      <c r="S383" s="5"/>
      <c r="T383" s="96"/>
      <c r="U383" s="5"/>
      <c r="V383" s="5"/>
    </row>
    <row r="384" spans="8:22">
      <c r="H384" s="5"/>
      <c r="I384" s="5"/>
      <c r="J384" s="5"/>
      <c r="K384" s="5"/>
      <c r="L384" s="5"/>
      <c r="M384" s="5"/>
      <c r="N384" s="5"/>
      <c r="O384" s="5"/>
      <c r="P384" s="5"/>
      <c r="Q384" s="5"/>
      <c r="S384" s="5"/>
      <c r="T384" s="96"/>
      <c r="U384" s="5"/>
      <c r="V384" s="5"/>
    </row>
    <row r="385" spans="8:22">
      <c r="H385" s="5"/>
      <c r="I385" s="5"/>
      <c r="J385" s="5"/>
      <c r="K385" s="5"/>
      <c r="L385" s="5"/>
      <c r="M385" s="5"/>
      <c r="N385" s="5"/>
      <c r="O385" s="5"/>
      <c r="P385" s="5"/>
      <c r="Q385" s="5"/>
      <c r="S385" s="5"/>
      <c r="T385" s="96"/>
      <c r="U385" s="5"/>
      <c r="V385" s="5"/>
    </row>
    <row r="386" spans="8:22">
      <c r="H386" s="5"/>
      <c r="I386" s="5"/>
      <c r="J386" s="5"/>
      <c r="K386" s="5"/>
      <c r="L386" s="5"/>
      <c r="M386" s="5"/>
      <c r="N386" s="5"/>
      <c r="O386" s="5"/>
      <c r="P386" s="5"/>
      <c r="Q386" s="5"/>
      <c r="S386" s="5"/>
      <c r="T386" s="96"/>
      <c r="U386" s="5"/>
      <c r="V386" s="5"/>
    </row>
    <row r="387" spans="8:22">
      <c r="H387" s="5"/>
      <c r="I387" s="5"/>
      <c r="J387" s="5"/>
      <c r="K387" s="5"/>
      <c r="L387" s="5"/>
      <c r="M387" s="5"/>
      <c r="N387" s="5"/>
      <c r="O387" s="5"/>
      <c r="P387" s="5"/>
      <c r="Q387" s="5"/>
      <c r="S387" s="5"/>
      <c r="T387" s="96"/>
      <c r="U387" s="5"/>
      <c r="V387" s="5"/>
    </row>
    <row r="388" spans="8:22">
      <c r="H388" s="5"/>
      <c r="I388" s="5"/>
      <c r="J388" s="5"/>
      <c r="K388" s="5"/>
      <c r="L388" s="5"/>
      <c r="M388" s="5"/>
      <c r="N388" s="5"/>
      <c r="O388" s="5"/>
      <c r="P388" s="5"/>
      <c r="Q388" s="5"/>
      <c r="S388" s="5"/>
      <c r="T388" s="96"/>
      <c r="U388" s="5"/>
      <c r="V388" s="5"/>
    </row>
    <row r="389" spans="8:22">
      <c r="H389" s="5"/>
      <c r="I389" s="5"/>
      <c r="J389" s="5"/>
      <c r="K389" s="5"/>
      <c r="L389" s="5"/>
      <c r="M389" s="5"/>
      <c r="N389" s="5"/>
      <c r="O389" s="5"/>
      <c r="P389" s="5"/>
      <c r="Q389" s="5"/>
      <c r="S389" s="5"/>
      <c r="T389" s="96"/>
      <c r="U389" s="5"/>
      <c r="V389" s="5"/>
    </row>
    <row r="390" spans="8:22">
      <c r="H390" s="5"/>
      <c r="I390" s="5"/>
      <c r="J390" s="5"/>
      <c r="K390" s="5"/>
      <c r="L390" s="5"/>
      <c r="M390" s="5"/>
      <c r="N390" s="5"/>
      <c r="O390" s="5"/>
      <c r="P390" s="5"/>
      <c r="Q390" s="5"/>
      <c r="S390" s="5"/>
      <c r="T390" s="96"/>
      <c r="U390" s="5"/>
      <c r="V390" s="5"/>
    </row>
    <row r="391" spans="8:22">
      <c r="H391" s="5"/>
      <c r="I391" s="5"/>
      <c r="J391" s="5"/>
      <c r="K391" s="5"/>
      <c r="L391" s="5"/>
      <c r="M391" s="5"/>
      <c r="N391" s="5"/>
      <c r="O391" s="5"/>
      <c r="P391" s="5"/>
      <c r="Q391" s="5"/>
      <c r="S391" s="5"/>
      <c r="T391" s="96"/>
      <c r="U391" s="5"/>
      <c r="V391" s="5"/>
    </row>
    <row r="392" spans="8:22">
      <c r="H392" s="5"/>
      <c r="I392" s="5"/>
      <c r="J392" s="5"/>
      <c r="K392" s="5"/>
      <c r="L392" s="5"/>
      <c r="M392" s="5"/>
      <c r="N392" s="5"/>
      <c r="O392" s="5"/>
      <c r="P392" s="5"/>
      <c r="Q392" s="5"/>
      <c r="S392" s="5"/>
      <c r="T392" s="96"/>
      <c r="U392" s="5"/>
      <c r="V392" s="5"/>
    </row>
    <row r="393" spans="8:22">
      <c r="H393" s="5"/>
      <c r="I393" s="5"/>
      <c r="J393" s="5"/>
      <c r="K393" s="5"/>
      <c r="L393" s="5"/>
      <c r="M393" s="5"/>
      <c r="N393" s="5"/>
      <c r="O393" s="5"/>
      <c r="P393" s="5"/>
      <c r="Q393" s="5"/>
      <c r="S393" s="5"/>
      <c r="T393" s="96"/>
      <c r="U393" s="5"/>
      <c r="V393" s="5"/>
    </row>
    <row r="394" spans="8:22">
      <c r="H394" s="5"/>
      <c r="I394" s="5"/>
      <c r="J394" s="5"/>
      <c r="K394" s="5"/>
      <c r="L394" s="5"/>
      <c r="M394" s="5"/>
      <c r="N394" s="5"/>
      <c r="O394" s="5"/>
      <c r="P394" s="5"/>
      <c r="Q394" s="5"/>
      <c r="S394" s="5"/>
      <c r="T394" s="96"/>
      <c r="U394" s="5"/>
      <c r="V394" s="5"/>
    </row>
    <row r="395" spans="8:22">
      <c r="H395" s="5"/>
      <c r="I395" s="5"/>
      <c r="J395" s="5"/>
      <c r="K395" s="5"/>
      <c r="L395" s="5"/>
      <c r="M395" s="5"/>
      <c r="N395" s="5"/>
      <c r="O395" s="5"/>
      <c r="P395" s="5"/>
      <c r="Q395" s="5"/>
      <c r="S395" s="5"/>
      <c r="T395" s="96"/>
      <c r="U395" s="5"/>
      <c r="V395" s="5"/>
    </row>
    <row r="396" spans="8:22">
      <c r="H396" s="5"/>
      <c r="I396" s="5"/>
      <c r="J396" s="5"/>
      <c r="K396" s="5"/>
      <c r="L396" s="5"/>
      <c r="M396" s="5"/>
      <c r="N396" s="5"/>
      <c r="O396" s="5"/>
      <c r="P396" s="5"/>
      <c r="Q396" s="5"/>
      <c r="S396" s="5"/>
      <c r="T396" s="96"/>
      <c r="U396" s="5"/>
      <c r="V396" s="5"/>
    </row>
    <row r="397" spans="8:22">
      <c r="H397" s="5"/>
      <c r="I397" s="5"/>
      <c r="J397" s="5"/>
      <c r="K397" s="5"/>
      <c r="L397" s="5"/>
      <c r="M397" s="5"/>
      <c r="N397" s="5"/>
      <c r="O397" s="5"/>
      <c r="P397" s="5"/>
      <c r="Q397" s="5"/>
      <c r="S397" s="5"/>
      <c r="T397" s="96"/>
      <c r="U397" s="5"/>
      <c r="V397" s="5"/>
    </row>
    <row r="398" spans="8:22">
      <c r="H398" s="5"/>
      <c r="I398" s="5"/>
      <c r="J398" s="5"/>
      <c r="K398" s="5"/>
      <c r="L398" s="5"/>
      <c r="M398" s="5"/>
      <c r="N398" s="5"/>
      <c r="O398" s="5"/>
      <c r="P398" s="5"/>
      <c r="Q398" s="5"/>
      <c r="S398" s="5"/>
      <c r="T398" s="96"/>
      <c r="U398" s="5"/>
      <c r="V398" s="5"/>
    </row>
    <row r="399" spans="8:22">
      <c r="H399" s="5"/>
      <c r="I399" s="5"/>
      <c r="J399" s="5"/>
      <c r="K399" s="5"/>
      <c r="L399" s="5"/>
      <c r="M399" s="5"/>
      <c r="N399" s="5"/>
      <c r="O399" s="5"/>
      <c r="P399" s="5"/>
      <c r="Q399" s="5"/>
      <c r="S399" s="5"/>
      <c r="T399" s="96"/>
      <c r="U399" s="5"/>
      <c r="V399" s="5"/>
    </row>
    <row r="400" spans="8:22">
      <c r="H400" s="5"/>
      <c r="I400" s="5"/>
      <c r="J400" s="5"/>
      <c r="K400" s="5"/>
      <c r="L400" s="5"/>
      <c r="M400" s="5"/>
      <c r="N400" s="5"/>
      <c r="O400" s="5"/>
      <c r="P400" s="5"/>
      <c r="Q400" s="5"/>
      <c r="S400" s="5"/>
      <c r="T400" s="96"/>
      <c r="U400" s="5"/>
      <c r="V400" s="5"/>
    </row>
    <row r="401" spans="8:22">
      <c r="H401" s="5"/>
      <c r="I401" s="5"/>
      <c r="J401" s="5"/>
      <c r="K401" s="5"/>
      <c r="L401" s="5"/>
      <c r="M401" s="5"/>
      <c r="N401" s="5"/>
      <c r="O401" s="5"/>
      <c r="P401" s="5"/>
      <c r="Q401" s="5"/>
      <c r="S401" s="5"/>
      <c r="T401" s="96"/>
      <c r="U401" s="5"/>
      <c r="V401" s="5"/>
    </row>
    <row r="402" spans="8:22">
      <c r="H402" s="5"/>
      <c r="I402" s="5"/>
      <c r="J402" s="5"/>
      <c r="K402" s="5"/>
      <c r="L402" s="5"/>
      <c r="M402" s="5"/>
      <c r="N402" s="5"/>
      <c r="O402" s="5"/>
      <c r="P402" s="5"/>
      <c r="Q402" s="5"/>
      <c r="S402" s="5"/>
      <c r="T402" s="96"/>
      <c r="U402" s="5"/>
      <c r="V402" s="5"/>
    </row>
    <row r="403" spans="8:22">
      <c r="H403" s="5"/>
      <c r="I403" s="5"/>
      <c r="J403" s="5"/>
      <c r="K403" s="5"/>
      <c r="L403" s="5"/>
      <c r="M403" s="5"/>
      <c r="N403" s="5"/>
      <c r="O403" s="5"/>
      <c r="P403" s="5"/>
      <c r="Q403" s="5"/>
      <c r="S403" s="5"/>
      <c r="T403" s="96"/>
      <c r="U403" s="5"/>
      <c r="V403" s="5"/>
    </row>
    <row r="404" spans="8:22">
      <c r="H404" s="5"/>
      <c r="I404" s="5"/>
      <c r="J404" s="5"/>
      <c r="K404" s="5"/>
      <c r="L404" s="5"/>
      <c r="M404" s="5"/>
      <c r="N404" s="5"/>
      <c r="O404" s="5"/>
      <c r="P404" s="5"/>
      <c r="Q404" s="5"/>
      <c r="S404" s="5"/>
      <c r="T404" s="96"/>
      <c r="U404" s="5"/>
      <c r="V404" s="5"/>
    </row>
    <row r="405" spans="8:22">
      <c r="H405" s="5"/>
      <c r="I405" s="5"/>
      <c r="J405" s="5"/>
      <c r="K405" s="5"/>
      <c r="L405" s="5"/>
      <c r="M405" s="5"/>
      <c r="N405" s="5"/>
      <c r="O405" s="5"/>
      <c r="P405" s="5"/>
      <c r="Q405" s="5"/>
      <c r="S405" s="5"/>
      <c r="T405" s="96"/>
      <c r="U405" s="5"/>
      <c r="V405" s="5"/>
    </row>
    <row r="406" spans="8:22">
      <c r="H406" s="5"/>
      <c r="I406" s="5"/>
      <c r="J406" s="5"/>
      <c r="K406" s="5"/>
      <c r="L406" s="5"/>
      <c r="M406" s="5"/>
      <c r="N406" s="5"/>
      <c r="O406" s="5"/>
      <c r="P406" s="5"/>
      <c r="Q406" s="5"/>
      <c r="S406" s="5"/>
      <c r="T406" s="96"/>
      <c r="U406" s="5"/>
      <c r="V406" s="5"/>
    </row>
    <row r="407" spans="8:22">
      <c r="H407" s="5"/>
      <c r="I407" s="5"/>
      <c r="J407" s="5"/>
      <c r="K407" s="5"/>
      <c r="L407" s="5"/>
      <c r="M407" s="5"/>
      <c r="N407" s="5"/>
      <c r="O407" s="5"/>
      <c r="P407" s="5"/>
      <c r="Q407" s="5"/>
      <c r="S407" s="5"/>
      <c r="T407" s="96"/>
      <c r="U407" s="5"/>
      <c r="V407" s="5"/>
    </row>
    <row r="408" spans="8:22">
      <c r="H408" s="5"/>
      <c r="I408" s="5"/>
      <c r="J408" s="5"/>
      <c r="K408" s="5"/>
      <c r="L408" s="5"/>
      <c r="M408" s="5"/>
      <c r="N408" s="5"/>
      <c r="O408" s="5"/>
      <c r="P408" s="5"/>
      <c r="Q408" s="5"/>
      <c r="S408" s="5"/>
      <c r="T408" s="96"/>
      <c r="U408" s="5"/>
      <c r="V408" s="5"/>
    </row>
    <row r="409" spans="8:22">
      <c r="H409" s="5"/>
      <c r="I409" s="5"/>
      <c r="J409" s="5"/>
      <c r="K409" s="5"/>
      <c r="L409" s="5"/>
      <c r="M409" s="5"/>
      <c r="N409" s="5"/>
      <c r="O409" s="5"/>
      <c r="P409" s="5"/>
      <c r="Q409" s="5"/>
      <c r="S409" s="5"/>
      <c r="T409" s="96"/>
      <c r="U409" s="5"/>
      <c r="V409" s="5"/>
    </row>
    <row r="410" spans="8:22">
      <c r="H410" s="5"/>
      <c r="I410" s="5"/>
      <c r="J410" s="5"/>
      <c r="K410" s="5"/>
      <c r="L410" s="5"/>
      <c r="M410" s="5"/>
      <c r="N410" s="5"/>
      <c r="O410" s="5"/>
      <c r="P410" s="5"/>
      <c r="Q410" s="5"/>
      <c r="S410" s="5"/>
      <c r="T410" s="96"/>
      <c r="U410" s="5"/>
      <c r="V410" s="5"/>
    </row>
    <row r="411" spans="8:22">
      <c r="H411" s="5"/>
      <c r="I411" s="5"/>
      <c r="J411" s="5"/>
      <c r="K411" s="5"/>
      <c r="L411" s="5"/>
      <c r="M411" s="5"/>
      <c r="N411" s="5"/>
      <c r="O411" s="5"/>
      <c r="P411" s="5"/>
      <c r="Q411" s="5"/>
      <c r="S411" s="5"/>
      <c r="T411" s="96"/>
      <c r="U411" s="5"/>
      <c r="V411" s="5"/>
    </row>
    <row r="412" spans="8:22">
      <c r="H412" s="5"/>
      <c r="I412" s="5"/>
      <c r="J412" s="5"/>
      <c r="K412" s="5"/>
      <c r="L412" s="5"/>
      <c r="M412" s="5"/>
      <c r="N412" s="5"/>
      <c r="O412" s="5"/>
      <c r="P412" s="5"/>
      <c r="Q412" s="5"/>
      <c r="S412" s="5"/>
      <c r="T412" s="96"/>
      <c r="U412" s="5"/>
      <c r="V412" s="5"/>
    </row>
    <row r="413" spans="8:22">
      <c r="H413" s="5"/>
      <c r="I413" s="5"/>
      <c r="J413" s="5"/>
      <c r="K413" s="5"/>
      <c r="L413" s="5"/>
      <c r="M413" s="5"/>
      <c r="N413" s="5"/>
      <c r="O413" s="5"/>
      <c r="P413" s="5"/>
      <c r="Q413" s="5"/>
      <c r="S413" s="5"/>
      <c r="T413" s="96"/>
      <c r="U413" s="5"/>
      <c r="V413" s="5"/>
    </row>
    <row r="414" spans="8:22">
      <c r="H414" s="5"/>
      <c r="I414" s="5"/>
      <c r="J414" s="5"/>
      <c r="K414" s="5"/>
      <c r="L414" s="5"/>
      <c r="M414" s="5"/>
      <c r="N414" s="5"/>
      <c r="O414" s="5"/>
      <c r="P414" s="5"/>
      <c r="Q414" s="5"/>
      <c r="S414" s="5"/>
      <c r="T414" s="96"/>
      <c r="U414" s="5"/>
      <c r="V414" s="5"/>
    </row>
    <row r="415" spans="8:22">
      <c r="H415" s="5"/>
      <c r="I415" s="5"/>
      <c r="J415" s="5"/>
      <c r="K415" s="5"/>
      <c r="L415" s="5"/>
      <c r="M415" s="5"/>
      <c r="N415" s="5"/>
      <c r="O415" s="5"/>
      <c r="P415" s="5"/>
      <c r="Q415" s="5"/>
      <c r="S415" s="5"/>
      <c r="T415" s="96"/>
      <c r="U415" s="5"/>
      <c r="V415" s="5"/>
    </row>
    <row r="416" spans="8:22">
      <c r="H416" s="5"/>
      <c r="I416" s="5"/>
      <c r="J416" s="5"/>
      <c r="K416" s="5"/>
      <c r="L416" s="5"/>
      <c r="M416" s="5"/>
      <c r="N416" s="5"/>
      <c r="O416" s="5"/>
      <c r="P416" s="5"/>
      <c r="Q416" s="5"/>
      <c r="S416" s="5"/>
      <c r="T416" s="96"/>
      <c r="U416" s="5"/>
      <c r="V416" s="5"/>
    </row>
    <row r="417" spans="8:22">
      <c r="H417" s="5"/>
      <c r="I417" s="5"/>
      <c r="J417" s="5"/>
      <c r="K417" s="5"/>
      <c r="L417" s="5"/>
      <c r="M417" s="5"/>
      <c r="N417" s="5"/>
      <c r="O417" s="5"/>
      <c r="P417" s="5"/>
      <c r="Q417" s="5"/>
      <c r="S417" s="5"/>
      <c r="T417" s="96"/>
      <c r="U417" s="5"/>
      <c r="V417" s="5"/>
    </row>
    <row r="418" spans="8:22">
      <c r="H418" s="5"/>
      <c r="I418" s="5"/>
      <c r="J418" s="5"/>
      <c r="K418" s="5"/>
      <c r="L418" s="5"/>
      <c r="M418" s="5"/>
      <c r="N418" s="5"/>
      <c r="O418" s="5"/>
      <c r="P418" s="5"/>
      <c r="Q418" s="5"/>
      <c r="S418" s="5"/>
      <c r="T418" s="96"/>
      <c r="U418" s="5"/>
      <c r="V418" s="5"/>
    </row>
    <row r="419" spans="8:22">
      <c r="H419" s="5"/>
      <c r="I419" s="5"/>
      <c r="J419" s="5"/>
      <c r="K419" s="5"/>
      <c r="L419" s="5"/>
      <c r="M419" s="5"/>
      <c r="N419" s="5"/>
      <c r="O419" s="5"/>
      <c r="P419" s="5"/>
      <c r="Q419" s="5"/>
      <c r="S419" s="5"/>
      <c r="T419" s="96"/>
      <c r="U419" s="5"/>
      <c r="V419" s="5"/>
    </row>
    <row r="420" spans="8:22">
      <c r="H420" s="5"/>
      <c r="I420" s="5"/>
      <c r="J420" s="5"/>
      <c r="K420" s="5"/>
      <c r="L420" s="5"/>
      <c r="M420" s="5"/>
      <c r="N420" s="5"/>
      <c r="O420" s="5"/>
      <c r="P420" s="5"/>
      <c r="Q420" s="5"/>
      <c r="S420" s="5"/>
      <c r="T420" s="96"/>
      <c r="U420" s="5"/>
      <c r="V420" s="5"/>
    </row>
    <row r="421" spans="8:22">
      <c r="H421" s="5"/>
      <c r="I421" s="5"/>
      <c r="J421" s="5"/>
      <c r="K421" s="5"/>
      <c r="L421" s="5"/>
      <c r="M421" s="5"/>
      <c r="N421" s="5"/>
      <c r="O421" s="5"/>
      <c r="P421" s="5"/>
      <c r="Q421" s="5"/>
      <c r="S421" s="5"/>
      <c r="T421" s="96"/>
      <c r="U421" s="5"/>
      <c r="V421" s="5"/>
    </row>
    <row r="422" spans="8:22">
      <c r="H422" s="5"/>
      <c r="I422" s="5"/>
      <c r="J422" s="5"/>
      <c r="K422" s="5"/>
      <c r="L422" s="5"/>
      <c r="M422" s="5"/>
      <c r="N422" s="5"/>
      <c r="O422" s="5"/>
      <c r="P422" s="5"/>
      <c r="Q422" s="5"/>
      <c r="S422" s="5"/>
      <c r="T422" s="96"/>
      <c r="U422" s="5"/>
      <c r="V422" s="5"/>
    </row>
    <row r="423" spans="8:22">
      <c r="H423" s="5"/>
      <c r="I423" s="5"/>
      <c r="J423" s="5"/>
      <c r="K423" s="5"/>
      <c r="L423" s="5"/>
      <c r="M423" s="5"/>
      <c r="N423" s="5"/>
      <c r="O423" s="5"/>
      <c r="P423" s="5"/>
      <c r="Q423" s="5"/>
      <c r="S423" s="5"/>
      <c r="T423" s="96"/>
      <c r="U423" s="5"/>
      <c r="V423" s="5"/>
    </row>
    <row r="424" spans="8:22">
      <c r="H424" s="5"/>
      <c r="I424" s="5"/>
      <c r="J424" s="5"/>
      <c r="K424" s="5"/>
      <c r="L424" s="5"/>
      <c r="M424" s="5"/>
      <c r="N424" s="5"/>
      <c r="O424" s="5"/>
      <c r="P424" s="5"/>
      <c r="Q424" s="5"/>
      <c r="S424" s="5"/>
      <c r="T424" s="96"/>
      <c r="U424" s="5"/>
      <c r="V424" s="5"/>
    </row>
    <row r="425" spans="8:22">
      <c r="H425" s="5"/>
      <c r="I425" s="5"/>
      <c r="J425" s="5"/>
      <c r="K425" s="5"/>
      <c r="L425" s="5"/>
      <c r="M425" s="5"/>
      <c r="N425" s="5"/>
      <c r="O425" s="5"/>
      <c r="P425" s="5"/>
      <c r="Q425" s="5"/>
      <c r="S425" s="5"/>
      <c r="T425" s="96"/>
      <c r="U425" s="5"/>
      <c r="V425" s="5"/>
    </row>
    <row r="426" spans="8:22">
      <c r="H426" s="5"/>
      <c r="I426" s="5"/>
      <c r="J426" s="5"/>
      <c r="K426" s="5"/>
      <c r="L426" s="5"/>
      <c r="M426" s="5"/>
      <c r="N426" s="5"/>
      <c r="O426" s="5"/>
      <c r="P426" s="5"/>
      <c r="Q426" s="5"/>
      <c r="S426" s="5"/>
      <c r="T426" s="96"/>
      <c r="U426" s="5"/>
      <c r="V426" s="5"/>
    </row>
    <row r="427" spans="8:22">
      <c r="H427" s="5"/>
      <c r="I427" s="5"/>
      <c r="J427" s="5"/>
      <c r="K427" s="5"/>
      <c r="L427" s="5"/>
      <c r="M427" s="5"/>
      <c r="N427" s="5"/>
      <c r="O427" s="5"/>
      <c r="P427" s="5"/>
      <c r="Q427" s="5"/>
      <c r="S427" s="5"/>
      <c r="T427" s="96"/>
      <c r="U427" s="5"/>
      <c r="V427" s="5"/>
    </row>
    <row r="428" spans="8:22">
      <c r="H428" s="5"/>
      <c r="I428" s="5"/>
      <c r="J428" s="5"/>
      <c r="K428" s="5"/>
      <c r="L428" s="5"/>
      <c r="M428" s="5"/>
      <c r="N428" s="5"/>
      <c r="O428" s="5"/>
      <c r="P428" s="5"/>
      <c r="Q428" s="5"/>
      <c r="S428" s="5"/>
      <c r="T428" s="96"/>
      <c r="U428" s="5"/>
      <c r="V428" s="5"/>
    </row>
    <row r="429" spans="8:22">
      <c r="H429" s="5"/>
      <c r="I429" s="5"/>
      <c r="J429" s="5"/>
      <c r="K429" s="5"/>
      <c r="L429" s="5"/>
      <c r="M429" s="5"/>
      <c r="N429" s="5"/>
      <c r="O429" s="5"/>
      <c r="P429" s="5"/>
      <c r="Q429" s="5"/>
      <c r="S429" s="5"/>
      <c r="T429" s="96"/>
      <c r="U429" s="5"/>
      <c r="V429" s="5"/>
    </row>
    <row r="430" spans="8:22">
      <c r="H430" s="5"/>
      <c r="I430" s="5"/>
      <c r="J430" s="5"/>
      <c r="K430" s="5"/>
      <c r="L430" s="5"/>
      <c r="M430" s="5"/>
      <c r="N430" s="5"/>
      <c r="O430" s="5"/>
      <c r="P430" s="5"/>
      <c r="Q430" s="5"/>
      <c r="S430" s="5"/>
      <c r="T430" s="96"/>
      <c r="U430" s="5"/>
      <c r="V430" s="5"/>
    </row>
    <row r="431" spans="8:22">
      <c r="H431" s="5"/>
      <c r="I431" s="5"/>
      <c r="J431" s="5"/>
      <c r="K431" s="5"/>
      <c r="L431" s="5"/>
      <c r="M431" s="5"/>
      <c r="N431" s="5"/>
      <c r="O431" s="5"/>
      <c r="P431" s="5"/>
      <c r="Q431" s="5"/>
      <c r="S431" s="5"/>
      <c r="T431" s="96"/>
      <c r="U431" s="5"/>
      <c r="V431" s="5"/>
    </row>
    <row r="432" spans="8:22">
      <c r="H432" s="5"/>
      <c r="I432" s="5"/>
      <c r="J432" s="5"/>
      <c r="K432" s="5"/>
      <c r="L432" s="5"/>
      <c r="M432" s="5"/>
      <c r="N432" s="5"/>
      <c r="O432" s="5"/>
      <c r="P432" s="5"/>
      <c r="Q432" s="5"/>
      <c r="S432" s="5"/>
      <c r="T432" s="96"/>
      <c r="U432" s="5"/>
      <c r="V432" s="5"/>
    </row>
    <row r="433" spans="8:22">
      <c r="H433" s="5"/>
      <c r="I433" s="5"/>
      <c r="J433" s="5"/>
      <c r="K433" s="5"/>
      <c r="L433" s="5"/>
      <c r="M433" s="5"/>
      <c r="N433" s="5"/>
      <c r="O433" s="5"/>
      <c r="P433" s="5"/>
      <c r="Q433" s="5"/>
      <c r="S433" s="5"/>
      <c r="T433" s="96"/>
      <c r="U433" s="5"/>
      <c r="V433" s="5"/>
    </row>
    <row r="434" spans="8:22">
      <c r="H434" s="5"/>
      <c r="I434" s="5"/>
      <c r="J434" s="5"/>
      <c r="K434" s="5"/>
      <c r="L434" s="5"/>
      <c r="M434" s="5"/>
      <c r="N434" s="5"/>
      <c r="O434" s="5"/>
      <c r="P434" s="5"/>
      <c r="Q434" s="5"/>
      <c r="S434" s="5"/>
      <c r="T434" s="96"/>
      <c r="U434" s="5"/>
      <c r="V434" s="5"/>
    </row>
    <row r="435" spans="8:22">
      <c r="H435" s="5"/>
      <c r="I435" s="5"/>
      <c r="J435" s="5"/>
      <c r="K435" s="5"/>
      <c r="L435" s="5"/>
      <c r="M435" s="5"/>
      <c r="N435" s="5"/>
      <c r="O435" s="5"/>
      <c r="P435" s="5"/>
      <c r="Q435" s="5"/>
      <c r="S435" s="5"/>
      <c r="T435" s="96"/>
      <c r="U435" s="5"/>
      <c r="V435" s="5"/>
    </row>
    <row r="436" spans="8:22">
      <c r="H436" s="5"/>
      <c r="I436" s="5"/>
      <c r="J436" s="5"/>
      <c r="K436" s="5"/>
      <c r="L436" s="5"/>
      <c r="M436" s="5"/>
      <c r="N436" s="5"/>
      <c r="O436" s="5"/>
      <c r="P436" s="5"/>
      <c r="Q436" s="5"/>
      <c r="S436" s="5"/>
      <c r="T436" s="96"/>
      <c r="U436" s="5"/>
      <c r="V436" s="5"/>
    </row>
    <row r="437" spans="8:22">
      <c r="H437" s="5"/>
      <c r="I437" s="5"/>
      <c r="J437" s="5"/>
      <c r="K437" s="5"/>
      <c r="L437" s="5"/>
      <c r="M437" s="5"/>
      <c r="N437" s="5"/>
      <c r="O437" s="5"/>
      <c r="P437" s="5"/>
      <c r="Q437" s="5"/>
      <c r="S437" s="5"/>
      <c r="T437" s="96"/>
      <c r="U437" s="5"/>
      <c r="V437" s="5"/>
    </row>
    <row r="438" spans="8:22">
      <c r="H438" s="5"/>
      <c r="I438" s="5"/>
      <c r="J438" s="5"/>
      <c r="K438" s="5"/>
      <c r="L438" s="5"/>
      <c r="M438" s="5"/>
      <c r="N438" s="5"/>
      <c r="O438" s="5"/>
      <c r="P438" s="5"/>
      <c r="Q438" s="5"/>
      <c r="S438" s="5"/>
      <c r="T438" s="96"/>
      <c r="U438" s="5"/>
      <c r="V438" s="5"/>
    </row>
    <row r="439" spans="8:22">
      <c r="H439" s="5"/>
      <c r="I439" s="5"/>
      <c r="J439" s="5"/>
      <c r="K439" s="5"/>
      <c r="L439" s="5"/>
      <c r="M439" s="5"/>
      <c r="N439" s="5"/>
      <c r="O439" s="5"/>
      <c r="P439" s="5"/>
      <c r="Q439" s="5"/>
      <c r="S439" s="5"/>
      <c r="T439" s="96"/>
      <c r="U439" s="5"/>
      <c r="V439" s="5"/>
    </row>
    <row r="440" spans="8:22">
      <c r="H440" s="5"/>
      <c r="I440" s="5"/>
      <c r="J440" s="5"/>
      <c r="K440" s="5"/>
      <c r="L440" s="5"/>
      <c r="M440" s="5"/>
      <c r="N440" s="5"/>
      <c r="O440" s="5"/>
      <c r="P440" s="5"/>
      <c r="Q440" s="5"/>
      <c r="S440" s="5"/>
      <c r="T440" s="96"/>
      <c r="U440" s="5"/>
      <c r="V440" s="5"/>
    </row>
    <row r="441" spans="8:22">
      <c r="H441" s="5"/>
      <c r="I441" s="5"/>
      <c r="J441" s="5"/>
      <c r="K441" s="5"/>
      <c r="L441" s="5"/>
      <c r="M441" s="5"/>
      <c r="N441" s="5"/>
      <c r="O441" s="5"/>
      <c r="P441" s="5"/>
      <c r="Q441" s="5"/>
      <c r="S441" s="5"/>
      <c r="T441" s="96"/>
      <c r="U441" s="5"/>
      <c r="V441" s="5"/>
    </row>
    <row r="442" spans="8:22">
      <c r="H442" s="5"/>
      <c r="I442" s="5"/>
      <c r="J442" s="5"/>
      <c r="K442" s="5"/>
      <c r="L442" s="5"/>
      <c r="M442" s="5"/>
      <c r="N442" s="5"/>
      <c r="O442" s="5"/>
      <c r="P442" s="5"/>
      <c r="Q442" s="5"/>
      <c r="S442" s="5"/>
      <c r="T442" s="96"/>
      <c r="U442" s="5"/>
      <c r="V442" s="5"/>
    </row>
    <row r="443" spans="8:22">
      <c r="H443" s="5"/>
      <c r="I443" s="5"/>
      <c r="J443" s="5"/>
      <c r="K443" s="5"/>
      <c r="L443" s="5"/>
      <c r="M443" s="5"/>
      <c r="N443" s="5"/>
      <c r="O443" s="5"/>
      <c r="P443" s="5"/>
      <c r="Q443" s="5"/>
      <c r="S443" s="5"/>
      <c r="T443" s="96"/>
      <c r="U443" s="5"/>
      <c r="V443" s="5"/>
    </row>
    <row r="444" spans="8:22">
      <c r="H444" s="5"/>
      <c r="I444" s="5"/>
      <c r="J444" s="5"/>
      <c r="K444" s="5"/>
      <c r="L444" s="5"/>
      <c r="M444" s="5"/>
      <c r="N444" s="5"/>
      <c r="O444" s="5"/>
      <c r="P444" s="5"/>
      <c r="Q444" s="5"/>
      <c r="S444" s="5"/>
      <c r="T444" s="96"/>
      <c r="U444" s="5"/>
      <c r="V444" s="5"/>
    </row>
    <row r="445" spans="8:22">
      <c r="H445" s="5"/>
      <c r="I445" s="5"/>
      <c r="J445" s="5"/>
      <c r="K445" s="5"/>
      <c r="L445" s="5"/>
      <c r="M445" s="5"/>
      <c r="N445" s="5"/>
      <c r="O445" s="5"/>
      <c r="P445" s="5"/>
      <c r="Q445" s="5"/>
      <c r="S445" s="5"/>
      <c r="T445" s="96"/>
      <c r="U445" s="5"/>
      <c r="V445" s="5"/>
    </row>
    <row r="446" spans="8:22">
      <c r="H446" s="5"/>
      <c r="I446" s="5"/>
      <c r="J446" s="5"/>
      <c r="K446" s="5"/>
      <c r="L446" s="5"/>
      <c r="M446" s="5"/>
      <c r="N446" s="5"/>
      <c r="O446" s="5"/>
      <c r="P446" s="5"/>
      <c r="Q446" s="5"/>
      <c r="S446" s="5"/>
      <c r="T446" s="96"/>
      <c r="U446" s="5"/>
      <c r="V446" s="5"/>
    </row>
    <row r="447" spans="8:22">
      <c r="H447" s="5"/>
      <c r="I447" s="5"/>
      <c r="J447" s="5"/>
      <c r="K447" s="5"/>
      <c r="L447" s="5"/>
      <c r="M447" s="5"/>
      <c r="N447" s="5"/>
      <c r="O447" s="5"/>
      <c r="P447" s="5"/>
      <c r="Q447" s="5"/>
      <c r="S447" s="5"/>
      <c r="T447" s="96"/>
      <c r="U447" s="5"/>
      <c r="V447" s="5"/>
    </row>
    <row r="448" spans="8:22">
      <c r="H448" s="5"/>
      <c r="I448" s="5"/>
      <c r="J448" s="5"/>
      <c r="K448" s="5"/>
      <c r="L448" s="5"/>
      <c r="M448" s="5"/>
      <c r="N448" s="5"/>
      <c r="O448" s="5"/>
      <c r="P448" s="5"/>
      <c r="Q448" s="5"/>
      <c r="S448" s="5"/>
      <c r="T448" s="96"/>
      <c r="U448" s="5"/>
      <c r="V448" s="5"/>
    </row>
    <row r="449" spans="8:22">
      <c r="H449" s="5"/>
      <c r="I449" s="5"/>
      <c r="J449" s="5"/>
      <c r="K449" s="5"/>
      <c r="L449" s="5"/>
      <c r="M449" s="5"/>
      <c r="N449" s="5"/>
      <c r="O449" s="5"/>
      <c r="P449" s="5"/>
      <c r="Q449" s="5"/>
      <c r="S449" s="5"/>
      <c r="T449" s="96"/>
      <c r="U449" s="5"/>
      <c r="V449" s="5"/>
    </row>
    <row r="450" spans="8:22">
      <c r="H450" s="5"/>
      <c r="I450" s="5"/>
      <c r="J450" s="5"/>
      <c r="K450" s="5"/>
      <c r="L450" s="5"/>
      <c r="M450" s="5"/>
      <c r="N450" s="5"/>
      <c r="O450" s="5"/>
      <c r="P450" s="5"/>
      <c r="Q450" s="5"/>
      <c r="S450" s="5"/>
      <c r="T450" s="96"/>
      <c r="U450" s="5"/>
      <c r="V450" s="5"/>
    </row>
    <row r="451" spans="8:22">
      <c r="H451" s="5"/>
      <c r="I451" s="5"/>
      <c r="J451" s="5"/>
      <c r="K451" s="5"/>
      <c r="L451" s="5"/>
      <c r="M451" s="5"/>
      <c r="N451" s="5"/>
      <c r="O451" s="5"/>
      <c r="P451" s="5"/>
      <c r="Q451" s="5"/>
      <c r="S451" s="5"/>
      <c r="T451" s="96"/>
      <c r="U451" s="5"/>
      <c r="V451" s="5"/>
    </row>
    <row r="452" spans="8:22">
      <c r="H452" s="5"/>
      <c r="I452" s="5"/>
      <c r="J452" s="5"/>
      <c r="K452" s="5"/>
      <c r="L452" s="5"/>
      <c r="M452" s="5"/>
      <c r="N452" s="5"/>
      <c r="O452" s="5"/>
      <c r="P452" s="5"/>
      <c r="Q452" s="5"/>
      <c r="S452" s="5"/>
      <c r="T452" s="96"/>
      <c r="U452" s="5"/>
      <c r="V452" s="5"/>
    </row>
    <row r="453" spans="8:22">
      <c r="H453" s="5"/>
      <c r="I453" s="5"/>
      <c r="J453" s="5"/>
      <c r="K453" s="5"/>
      <c r="L453" s="5"/>
      <c r="M453" s="5"/>
      <c r="N453" s="5"/>
      <c r="O453" s="5"/>
      <c r="P453" s="5"/>
      <c r="Q453" s="5"/>
      <c r="S453" s="5"/>
      <c r="T453" s="96"/>
      <c r="U453" s="5"/>
      <c r="V453" s="5"/>
    </row>
    <row r="454" spans="8:22">
      <c r="H454" s="5"/>
      <c r="I454" s="5"/>
      <c r="J454" s="5"/>
      <c r="K454" s="5"/>
      <c r="L454" s="5"/>
      <c r="M454" s="5"/>
      <c r="N454" s="5"/>
      <c r="O454" s="5"/>
      <c r="P454" s="5"/>
      <c r="Q454" s="5"/>
      <c r="S454" s="5"/>
      <c r="T454" s="96"/>
      <c r="U454" s="5"/>
      <c r="V454" s="5"/>
    </row>
    <row r="455" spans="8:22">
      <c r="H455" s="5"/>
      <c r="I455" s="5"/>
      <c r="J455" s="5"/>
      <c r="K455" s="5"/>
      <c r="L455" s="5"/>
      <c r="M455" s="5"/>
      <c r="N455" s="5"/>
      <c r="O455" s="5"/>
      <c r="P455" s="5"/>
      <c r="Q455" s="5"/>
      <c r="S455" s="5"/>
      <c r="T455" s="96"/>
      <c r="U455" s="5"/>
      <c r="V455" s="5"/>
    </row>
    <row r="456" spans="8:22">
      <c r="H456" s="5"/>
      <c r="I456" s="5"/>
      <c r="J456" s="5"/>
      <c r="K456" s="5"/>
      <c r="L456" s="5"/>
      <c r="M456" s="5"/>
      <c r="N456" s="5"/>
      <c r="O456" s="5"/>
      <c r="P456" s="5"/>
      <c r="Q456" s="5"/>
      <c r="S456" s="5"/>
      <c r="T456" s="96"/>
      <c r="U456" s="5"/>
      <c r="V456" s="5"/>
    </row>
    <row r="457" spans="8:22">
      <c r="H457" s="5"/>
      <c r="I457" s="5"/>
      <c r="J457" s="5"/>
      <c r="K457" s="5"/>
      <c r="L457" s="5"/>
      <c r="M457" s="5"/>
      <c r="N457" s="5"/>
      <c r="O457" s="5"/>
      <c r="P457" s="5"/>
      <c r="Q457" s="5"/>
      <c r="S457" s="5"/>
      <c r="T457" s="96"/>
      <c r="U457" s="5"/>
      <c r="V457" s="5"/>
    </row>
    <row r="458" spans="8:22">
      <c r="H458" s="5"/>
      <c r="I458" s="5"/>
      <c r="J458" s="5"/>
      <c r="K458" s="5"/>
      <c r="L458" s="5"/>
      <c r="M458" s="5"/>
      <c r="N458" s="5"/>
      <c r="O458" s="5"/>
      <c r="P458" s="5"/>
      <c r="Q458" s="5"/>
      <c r="S458" s="5"/>
      <c r="T458" s="96"/>
      <c r="U458" s="5"/>
      <c r="V458" s="5"/>
    </row>
    <row r="459" spans="8:22">
      <c r="H459" s="5"/>
      <c r="I459" s="5"/>
      <c r="J459" s="5"/>
      <c r="K459" s="5"/>
      <c r="L459" s="5"/>
      <c r="M459" s="5"/>
      <c r="N459" s="5"/>
      <c r="O459" s="5"/>
      <c r="P459" s="5"/>
      <c r="Q459" s="5"/>
      <c r="S459" s="5"/>
      <c r="T459" s="96"/>
      <c r="U459" s="5"/>
      <c r="V459" s="5"/>
    </row>
    <row r="460" spans="8:22">
      <c r="H460" s="5"/>
      <c r="I460" s="5"/>
      <c r="J460" s="5"/>
      <c r="K460" s="5"/>
      <c r="L460" s="5"/>
      <c r="M460" s="5"/>
      <c r="N460" s="5"/>
      <c r="O460" s="5"/>
      <c r="P460" s="5"/>
      <c r="Q460" s="5"/>
      <c r="S460" s="5"/>
      <c r="T460" s="96"/>
      <c r="U460" s="5"/>
      <c r="V460" s="5"/>
    </row>
    <row r="461" spans="8:22">
      <c r="H461" s="5"/>
      <c r="I461" s="5"/>
      <c r="J461" s="5"/>
      <c r="K461" s="5"/>
      <c r="L461" s="5"/>
      <c r="M461" s="5"/>
      <c r="N461" s="5"/>
      <c r="O461" s="5"/>
      <c r="P461" s="5"/>
      <c r="Q461" s="5"/>
      <c r="S461" s="5"/>
      <c r="T461" s="96"/>
      <c r="U461" s="5"/>
      <c r="V461" s="5"/>
    </row>
    <row r="462" spans="8:22">
      <c r="H462" s="5"/>
      <c r="I462" s="5"/>
      <c r="J462" s="5"/>
      <c r="K462" s="5"/>
      <c r="L462" s="5"/>
      <c r="M462" s="5"/>
      <c r="N462" s="5"/>
      <c r="O462" s="5"/>
      <c r="P462" s="5"/>
      <c r="Q462" s="5"/>
      <c r="S462" s="5"/>
      <c r="T462" s="96"/>
      <c r="U462" s="5"/>
      <c r="V462" s="5"/>
    </row>
    <row r="463" spans="8:22">
      <c r="H463" s="5"/>
      <c r="I463" s="5"/>
      <c r="J463" s="5"/>
      <c r="K463" s="5"/>
      <c r="L463" s="5"/>
      <c r="M463" s="5"/>
      <c r="N463" s="5"/>
      <c r="O463" s="5"/>
      <c r="P463" s="5"/>
      <c r="Q463" s="5"/>
      <c r="S463" s="5"/>
      <c r="T463" s="96"/>
      <c r="U463" s="5"/>
      <c r="V463" s="5"/>
    </row>
    <row r="464" spans="8:22">
      <c r="H464" s="5"/>
      <c r="I464" s="5"/>
      <c r="J464" s="5"/>
      <c r="K464" s="5"/>
      <c r="L464" s="5"/>
      <c r="M464" s="5"/>
      <c r="N464" s="5"/>
      <c r="O464" s="5"/>
      <c r="P464" s="5"/>
      <c r="Q464" s="5"/>
      <c r="S464" s="5"/>
      <c r="T464" s="96"/>
      <c r="U464" s="5"/>
      <c r="V464" s="5"/>
    </row>
    <row r="465" spans="8:22">
      <c r="H465" s="5"/>
      <c r="I465" s="5"/>
      <c r="J465" s="5"/>
      <c r="K465" s="5"/>
      <c r="L465" s="5"/>
      <c r="M465" s="5"/>
      <c r="N465" s="5"/>
      <c r="O465" s="5"/>
      <c r="P465" s="5"/>
      <c r="Q465" s="5"/>
      <c r="S465" s="5"/>
      <c r="T465" s="96"/>
      <c r="U465" s="5"/>
      <c r="V465" s="5"/>
    </row>
    <row r="466" spans="8:22">
      <c r="H466" s="5"/>
      <c r="I466" s="5"/>
      <c r="J466" s="5"/>
      <c r="K466" s="5"/>
      <c r="L466" s="5"/>
      <c r="M466" s="5"/>
      <c r="N466" s="5"/>
      <c r="O466" s="5"/>
      <c r="P466" s="5"/>
      <c r="Q466" s="5"/>
      <c r="S466" s="5"/>
      <c r="T466" s="96"/>
      <c r="U466" s="5"/>
      <c r="V466" s="5"/>
    </row>
    <row r="467" spans="8:22">
      <c r="H467" s="5"/>
      <c r="I467" s="5"/>
      <c r="J467" s="5"/>
      <c r="K467" s="5"/>
      <c r="L467" s="5"/>
      <c r="M467" s="5"/>
      <c r="N467" s="5"/>
      <c r="O467" s="5"/>
      <c r="P467" s="5"/>
      <c r="Q467" s="5"/>
      <c r="S467" s="5"/>
      <c r="T467" s="96"/>
      <c r="U467" s="5"/>
      <c r="V467" s="5"/>
    </row>
    <row r="468" spans="8:22">
      <c r="H468" s="5"/>
      <c r="I468" s="5"/>
      <c r="J468" s="5"/>
      <c r="K468" s="5"/>
      <c r="L468" s="5"/>
      <c r="M468" s="5"/>
      <c r="N468" s="5"/>
      <c r="O468" s="5"/>
      <c r="P468" s="5"/>
      <c r="Q468" s="5"/>
      <c r="S468" s="5"/>
      <c r="T468" s="96"/>
      <c r="U468" s="5"/>
      <c r="V468" s="5"/>
    </row>
    <row r="469" spans="8:22">
      <c r="H469" s="5"/>
      <c r="I469" s="5"/>
      <c r="J469" s="5"/>
      <c r="K469" s="5"/>
      <c r="L469" s="5"/>
      <c r="M469" s="5"/>
      <c r="N469" s="5"/>
      <c r="O469" s="5"/>
      <c r="P469" s="5"/>
      <c r="Q469" s="5"/>
      <c r="S469" s="5"/>
      <c r="T469" s="96"/>
      <c r="U469" s="5"/>
      <c r="V469" s="5"/>
    </row>
    <row r="470" spans="8:22">
      <c r="H470" s="5"/>
      <c r="I470" s="5"/>
      <c r="J470" s="5"/>
      <c r="K470" s="5"/>
      <c r="L470" s="5"/>
      <c r="M470" s="5"/>
      <c r="N470" s="5"/>
      <c r="O470" s="5"/>
      <c r="P470" s="5"/>
      <c r="Q470" s="5"/>
      <c r="S470" s="5"/>
      <c r="T470" s="96"/>
      <c r="U470" s="5"/>
      <c r="V470" s="5"/>
    </row>
    <row r="471" spans="8:22">
      <c r="H471" s="5"/>
      <c r="I471" s="5"/>
      <c r="J471" s="5"/>
      <c r="K471" s="5"/>
      <c r="L471" s="5"/>
      <c r="M471" s="5"/>
      <c r="N471" s="5"/>
      <c r="O471" s="5"/>
      <c r="P471" s="5"/>
      <c r="Q471" s="5"/>
      <c r="S471" s="5"/>
      <c r="T471" s="96"/>
      <c r="U471" s="5"/>
      <c r="V471" s="5"/>
    </row>
    <row r="472" spans="8:22">
      <c r="H472" s="5"/>
      <c r="I472" s="5"/>
      <c r="J472" s="5"/>
      <c r="K472" s="5"/>
      <c r="L472" s="5"/>
      <c r="M472" s="5"/>
      <c r="N472" s="5"/>
      <c r="O472" s="5"/>
      <c r="P472" s="5"/>
      <c r="Q472" s="5"/>
      <c r="S472" s="5"/>
      <c r="T472" s="96"/>
      <c r="U472" s="5"/>
      <c r="V472" s="5"/>
    </row>
    <row r="473" spans="8:22">
      <c r="H473" s="5"/>
      <c r="I473" s="5"/>
      <c r="J473" s="5"/>
      <c r="K473" s="5"/>
      <c r="L473" s="5"/>
      <c r="M473" s="5"/>
      <c r="N473" s="5"/>
      <c r="O473" s="5"/>
      <c r="P473" s="5"/>
      <c r="Q473" s="5"/>
      <c r="S473" s="5"/>
      <c r="T473" s="96"/>
      <c r="U473" s="5"/>
      <c r="V473" s="5"/>
    </row>
    <row r="474" spans="8:22">
      <c r="H474" s="5"/>
      <c r="I474" s="5"/>
      <c r="J474" s="5"/>
      <c r="K474" s="5"/>
      <c r="L474" s="5"/>
      <c r="M474" s="5"/>
      <c r="N474" s="5"/>
      <c r="O474" s="5"/>
      <c r="P474" s="5"/>
      <c r="Q474" s="5"/>
      <c r="S474" s="5"/>
      <c r="T474" s="96"/>
      <c r="U474" s="5"/>
      <c r="V474" s="5"/>
    </row>
    <row r="475" spans="8:22">
      <c r="H475" s="5"/>
      <c r="I475" s="5"/>
      <c r="J475" s="5"/>
      <c r="K475" s="5"/>
      <c r="L475" s="5"/>
      <c r="M475" s="5"/>
      <c r="N475" s="5"/>
      <c r="O475" s="5"/>
      <c r="P475" s="5"/>
      <c r="Q475" s="5"/>
      <c r="S475" s="5"/>
      <c r="T475" s="96"/>
      <c r="U475" s="5"/>
      <c r="V475" s="5"/>
    </row>
    <row r="476" spans="8:22">
      <c r="H476" s="5"/>
      <c r="I476" s="5"/>
      <c r="J476" s="5"/>
      <c r="K476" s="5"/>
      <c r="L476" s="5"/>
      <c r="M476" s="5"/>
      <c r="N476" s="5"/>
      <c r="O476" s="5"/>
      <c r="P476" s="5"/>
      <c r="Q476" s="5"/>
      <c r="S476" s="5"/>
      <c r="T476" s="96"/>
      <c r="U476" s="5"/>
      <c r="V476" s="5"/>
    </row>
    <row r="477" spans="8:22">
      <c r="H477" s="5"/>
      <c r="I477" s="5"/>
      <c r="J477" s="5"/>
      <c r="K477" s="5"/>
      <c r="L477" s="5"/>
      <c r="M477" s="5"/>
      <c r="N477" s="5"/>
      <c r="O477" s="5"/>
      <c r="P477" s="5"/>
      <c r="Q477" s="5"/>
      <c r="S477" s="5"/>
      <c r="T477" s="96"/>
      <c r="U477" s="5"/>
      <c r="V477" s="5"/>
    </row>
    <row r="478" spans="8:22">
      <c r="H478" s="5"/>
      <c r="I478" s="5"/>
      <c r="J478" s="5"/>
      <c r="K478" s="5"/>
      <c r="L478" s="5"/>
      <c r="M478" s="5"/>
      <c r="N478" s="5"/>
      <c r="O478" s="5"/>
      <c r="P478" s="5"/>
      <c r="Q478" s="5"/>
      <c r="S478" s="5"/>
      <c r="T478" s="96"/>
      <c r="U478" s="5"/>
      <c r="V478" s="5"/>
    </row>
    <row r="479" spans="8:22">
      <c r="H479" s="5"/>
      <c r="I479" s="5"/>
      <c r="J479" s="5"/>
      <c r="K479" s="5"/>
      <c r="L479" s="5"/>
      <c r="M479" s="5"/>
      <c r="N479" s="5"/>
      <c r="O479" s="5"/>
      <c r="P479" s="5"/>
      <c r="Q479" s="5"/>
      <c r="S479" s="5"/>
      <c r="T479" s="96"/>
      <c r="U479" s="5"/>
      <c r="V479" s="5"/>
    </row>
    <row r="480" spans="8:22">
      <c r="H480" s="5"/>
      <c r="I480" s="5"/>
      <c r="J480" s="5"/>
      <c r="K480" s="5"/>
      <c r="L480" s="5"/>
      <c r="M480" s="5"/>
      <c r="N480" s="5"/>
      <c r="O480" s="5"/>
      <c r="P480" s="5"/>
      <c r="Q480" s="5"/>
      <c r="S480" s="5"/>
      <c r="T480" s="96"/>
      <c r="U480" s="5"/>
      <c r="V480" s="5"/>
    </row>
    <row r="481" spans="8:22">
      <c r="H481" s="5"/>
      <c r="I481" s="5"/>
      <c r="J481" s="5"/>
      <c r="K481" s="5"/>
      <c r="L481" s="5"/>
      <c r="M481" s="5"/>
      <c r="N481" s="5"/>
      <c r="O481" s="5"/>
      <c r="P481" s="5"/>
      <c r="Q481" s="5"/>
      <c r="S481" s="5"/>
      <c r="T481" s="96"/>
      <c r="U481" s="5"/>
      <c r="V481" s="5"/>
    </row>
    <row r="482" spans="8:22">
      <c r="H482" s="5"/>
      <c r="I482" s="5"/>
      <c r="J482" s="5"/>
      <c r="K482" s="5"/>
      <c r="L482" s="5"/>
      <c r="M482" s="5"/>
      <c r="N482" s="5"/>
      <c r="O482" s="5"/>
      <c r="P482" s="5"/>
      <c r="Q482" s="5"/>
      <c r="S482" s="5"/>
      <c r="T482" s="96"/>
      <c r="U482" s="5"/>
      <c r="V482" s="5"/>
    </row>
    <row r="483" spans="8:22">
      <c r="H483" s="5"/>
      <c r="I483" s="5"/>
      <c r="J483" s="5"/>
      <c r="K483" s="5"/>
      <c r="L483" s="5"/>
      <c r="M483" s="5"/>
      <c r="N483" s="5"/>
      <c r="O483" s="5"/>
      <c r="P483" s="5"/>
      <c r="Q483" s="5"/>
      <c r="S483" s="5"/>
      <c r="T483" s="96"/>
      <c r="U483" s="5"/>
      <c r="V483" s="5"/>
    </row>
    <row r="484" spans="8:22">
      <c r="H484" s="5"/>
      <c r="I484" s="5"/>
      <c r="J484" s="5"/>
      <c r="K484" s="5"/>
      <c r="L484" s="5"/>
      <c r="M484" s="5"/>
      <c r="N484" s="5"/>
      <c r="O484" s="5"/>
      <c r="P484" s="5"/>
      <c r="Q484" s="5"/>
      <c r="S484" s="5"/>
      <c r="T484" s="96"/>
      <c r="U484" s="5"/>
      <c r="V484" s="5"/>
    </row>
    <row r="485" spans="8:22">
      <c r="H485" s="5"/>
      <c r="I485" s="5"/>
      <c r="J485" s="5"/>
      <c r="K485" s="5"/>
      <c r="L485" s="5"/>
      <c r="M485" s="5"/>
      <c r="N485" s="5"/>
      <c r="O485" s="5"/>
      <c r="P485" s="5"/>
      <c r="Q485" s="5"/>
      <c r="S485" s="5"/>
      <c r="T485" s="96"/>
      <c r="U485" s="5"/>
      <c r="V485" s="5"/>
    </row>
    <row r="486" spans="8:22">
      <c r="H486" s="5"/>
      <c r="I486" s="5"/>
      <c r="J486" s="5"/>
      <c r="K486" s="5"/>
      <c r="L486" s="5"/>
      <c r="M486" s="5"/>
      <c r="N486" s="5"/>
      <c r="O486" s="5"/>
      <c r="P486" s="5"/>
      <c r="Q486" s="5"/>
      <c r="S486" s="5"/>
      <c r="T486" s="96"/>
      <c r="U486" s="5"/>
      <c r="V486" s="5"/>
    </row>
    <row r="487" spans="8:22">
      <c r="H487" s="5"/>
      <c r="I487" s="5"/>
      <c r="J487" s="5"/>
      <c r="K487" s="5"/>
      <c r="L487" s="5"/>
      <c r="M487" s="5"/>
      <c r="N487" s="5"/>
      <c r="O487" s="5"/>
      <c r="P487" s="5"/>
      <c r="Q487" s="5"/>
      <c r="S487" s="5"/>
      <c r="T487" s="96"/>
      <c r="U487" s="5"/>
      <c r="V487" s="5"/>
    </row>
    <row r="488" spans="8:22">
      <c r="H488" s="5"/>
      <c r="I488" s="5"/>
      <c r="J488" s="5"/>
      <c r="K488" s="5"/>
      <c r="L488" s="5"/>
      <c r="M488" s="5"/>
      <c r="N488" s="5"/>
      <c r="O488" s="5"/>
      <c r="P488" s="5"/>
      <c r="Q488" s="5"/>
      <c r="S488" s="5"/>
      <c r="T488" s="96"/>
      <c r="U488" s="5"/>
      <c r="V488" s="5"/>
    </row>
    <row r="489" spans="8:22">
      <c r="H489" s="5"/>
      <c r="I489" s="5"/>
      <c r="J489" s="5"/>
      <c r="K489" s="5"/>
      <c r="L489" s="5"/>
      <c r="M489" s="5"/>
      <c r="N489" s="5"/>
      <c r="O489" s="5"/>
      <c r="P489" s="5"/>
      <c r="Q489" s="5"/>
      <c r="S489" s="5"/>
      <c r="T489" s="96"/>
      <c r="U489" s="5"/>
      <c r="V489" s="5"/>
    </row>
    <row r="490" spans="8:22">
      <c r="H490" s="5"/>
      <c r="I490" s="5"/>
      <c r="J490" s="5"/>
      <c r="K490" s="5"/>
      <c r="L490" s="5"/>
      <c r="M490" s="5"/>
      <c r="N490" s="5"/>
      <c r="O490" s="5"/>
      <c r="P490" s="5"/>
      <c r="Q490" s="5"/>
      <c r="S490" s="5"/>
      <c r="T490" s="96"/>
      <c r="U490" s="5"/>
      <c r="V490" s="5"/>
    </row>
    <row r="491" spans="8:22">
      <c r="H491" s="5"/>
      <c r="I491" s="5"/>
      <c r="J491" s="5"/>
      <c r="K491" s="5"/>
      <c r="L491" s="5"/>
      <c r="M491" s="5"/>
      <c r="N491" s="5"/>
      <c r="O491" s="5"/>
      <c r="P491" s="5"/>
      <c r="Q491" s="5"/>
      <c r="S491" s="5"/>
      <c r="T491" s="96"/>
      <c r="U491" s="5"/>
      <c r="V491" s="5"/>
    </row>
    <row r="492" spans="8:22">
      <c r="H492" s="5"/>
      <c r="I492" s="5"/>
      <c r="J492" s="5"/>
      <c r="K492" s="5"/>
      <c r="L492" s="5"/>
      <c r="M492" s="5"/>
      <c r="N492" s="5"/>
      <c r="O492" s="5"/>
      <c r="P492" s="5"/>
      <c r="Q492" s="5"/>
      <c r="S492" s="5"/>
      <c r="T492" s="96"/>
      <c r="U492" s="5"/>
      <c r="V492" s="5"/>
    </row>
    <row r="493" spans="8:22">
      <c r="H493" s="5"/>
      <c r="I493" s="5"/>
      <c r="J493" s="5"/>
      <c r="K493" s="5"/>
      <c r="L493" s="5"/>
      <c r="M493" s="5"/>
      <c r="N493" s="5"/>
      <c r="O493" s="5"/>
      <c r="P493" s="5"/>
      <c r="Q493" s="5"/>
      <c r="S493" s="5"/>
      <c r="T493" s="96"/>
      <c r="U493" s="5"/>
      <c r="V493" s="5"/>
    </row>
    <row r="494" spans="8:22">
      <c r="H494" s="5"/>
      <c r="I494" s="5"/>
      <c r="J494" s="5"/>
      <c r="K494" s="5"/>
      <c r="L494" s="5"/>
      <c r="M494" s="5"/>
      <c r="N494" s="5"/>
      <c r="O494" s="5"/>
      <c r="P494" s="5"/>
      <c r="Q494" s="5"/>
      <c r="S494" s="5"/>
      <c r="T494" s="96"/>
      <c r="U494" s="5"/>
      <c r="V494" s="5"/>
    </row>
    <row r="495" spans="8:22">
      <c r="H495" s="5"/>
      <c r="I495" s="5"/>
      <c r="J495" s="5"/>
      <c r="K495" s="5"/>
      <c r="L495" s="5"/>
      <c r="M495" s="5"/>
      <c r="N495" s="5"/>
      <c r="O495" s="5"/>
      <c r="P495" s="5"/>
      <c r="Q495" s="5"/>
      <c r="S495" s="5"/>
      <c r="T495" s="96"/>
      <c r="U495" s="5"/>
      <c r="V495" s="5"/>
    </row>
    <row r="496" spans="8:22">
      <c r="H496" s="5"/>
      <c r="I496" s="5"/>
      <c r="J496" s="5"/>
      <c r="K496" s="5"/>
      <c r="L496" s="5"/>
      <c r="M496" s="5"/>
      <c r="N496" s="5"/>
      <c r="O496" s="5"/>
      <c r="P496" s="5"/>
      <c r="Q496" s="5"/>
      <c r="S496" s="5"/>
      <c r="T496" s="96"/>
      <c r="U496" s="5"/>
      <c r="V496" s="5"/>
    </row>
    <row r="497" spans="8:22">
      <c r="H497" s="5"/>
      <c r="I497" s="5"/>
      <c r="J497" s="5"/>
      <c r="K497" s="5"/>
      <c r="L497" s="5"/>
      <c r="M497" s="5"/>
      <c r="N497" s="5"/>
      <c r="O497" s="5"/>
      <c r="P497" s="5"/>
      <c r="Q497" s="5"/>
      <c r="S497" s="5"/>
      <c r="T497" s="96"/>
      <c r="U497" s="5"/>
      <c r="V497" s="5"/>
    </row>
    <row r="498" spans="8:22">
      <c r="H498" s="5"/>
      <c r="I498" s="5"/>
      <c r="J498" s="5"/>
      <c r="K498" s="5"/>
      <c r="L498" s="5"/>
      <c r="M498" s="5"/>
      <c r="N498" s="5"/>
      <c r="O498" s="5"/>
      <c r="P498" s="5"/>
      <c r="Q498" s="5"/>
      <c r="S498" s="5"/>
      <c r="T498" s="96"/>
      <c r="U498" s="5"/>
      <c r="V498" s="5"/>
    </row>
    <row r="499" spans="8:22">
      <c r="H499" s="5"/>
      <c r="I499" s="5"/>
      <c r="J499" s="5"/>
      <c r="K499" s="5"/>
      <c r="L499" s="5"/>
      <c r="M499" s="5"/>
      <c r="N499" s="5"/>
      <c r="O499" s="5"/>
      <c r="P499" s="5"/>
      <c r="Q499" s="5"/>
      <c r="S499" s="5"/>
      <c r="T499" s="96"/>
      <c r="U499" s="5"/>
      <c r="V499" s="5"/>
    </row>
  </sheetData>
  <mergeCells count="52">
    <mergeCell ref="G132:K132"/>
    <mergeCell ref="L118:Q118"/>
    <mergeCell ref="M120:Q120"/>
    <mergeCell ref="M121:Q121"/>
    <mergeCell ref="L123:L124"/>
    <mergeCell ref="M123:Q123"/>
    <mergeCell ref="M124:Q124"/>
    <mergeCell ref="M119:Q119"/>
    <mergeCell ref="M122:Q122"/>
    <mergeCell ref="F120:H120"/>
    <mergeCell ref="F122:H122"/>
    <mergeCell ref="F121:H121"/>
    <mergeCell ref="F119:H119"/>
    <mergeCell ref="A2:H7"/>
    <mergeCell ref="A8:V8"/>
    <mergeCell ref="U2:V3"/>
    <mergeCell ref="U4:V5"/>
    <mergeCell ref="U6:V7"/>
    <mergeCell ref="I2:T7"/>
    <mergeCell ref="A78:G78"/>
    <mergeCell ref="H78:V78"/>
    <mergeCell ref="A70:G70"/>
    <mergeCell ref="H70:V70"/>
    <mergeCell ref="D118:J118"/>
    <mergeCell ref="A86:G86"/>
    <mergeCell ref="H86:V86"/>
    <mergeCell ref="A93:G93"/>
    <mergeCell ref="H93:N93"/>
    <mergeCell ref="O93:U93"/>
    <mergeCell ref="A102:G102"/>
    <mergeCell ref="H102:AB102"/>
    <mergeCell ref="H49:V49"/>
    <mergeCell ref="A56:G56"/>
    <mergeCell ref="H56:V56"/>
    <mergeCell ref="A63:G63"/>
    <mergeCell ref="H63:V63"/>
    <mergeCell ref="D125:D129"/>
    <mergeCell ref="A9:G9"/>
    <mergeCell ref="A11:G11"/>
    <mergeCell ref="H11:V11"/>
    <mergeCell ref="A18:G18"/>
    <mergeCell ref="H18:V18"/>
    <mergeCell ref="O9:V9"/>
    <mergeCell ref="K9:N9"/>
    <mergeCell ref="H9:J9"/>
    <mergeCell ref="A41:G41"/>
    <mergeCell ref="H41:V41"/>
    <mergeCell ref="A25:G25"/>
    <mergeCell ref="H25:V25"/>
    <mergeCell ref="A35:G35"/>
    <mergeCell ref="H35:V35"/>
    <mergeCell ref="A49:G49"/>
  </mergeCells>
  <phoneticPr fontId="0" type="noConversion"/>
  <conditionalFormatting sqref="J119:J122">
    <cfRule type="cellIs" dxfId="14" priority="1002" stopIfTrue="1" operator="greaterThan">
      <formula>0</formula>
    </cfRule>
  </conditionalFormatting>
  <conditionalFormatting sqref="J64:K69 N64:N69 N87:N92 N71:N77 J36:K40 J79:K85 J26:K34 J19:K24 N19:N24 N26:N34 N36:N40 N79:N85 J87:K92 J71:J77 K71 K73:K77 J95:K101 N95:N101 J50:K55 N50:N55 J57:K62 N57:N62 J42:K48 N42:N48 J12:K17 N12:N17 N108">
    <cfRule type="containsText" dxfId="13" priority="913" operator="containsText" text="extrema">
      <formula>NOT(ISERROR(SEARCH("extrema",J12)))</formula>
    </cfRule>
    <cfRule type="containsText" dxfId="12" priority="914" operator="containsText" text="alta">
      <formula>NOT(ISERROR(SEARCH("alta",J12)))</formula>
    </cfRule>
    <cfRule type="containsText" dxfId="11" priority="915" operator="containsText" text="moderada">
      <formula>NOT(ISERROR(SEARCH("moderada",J12)))</formula>
    </cfRule>
    <cfRule type="containsText" dxfId="10" priority="916" operator="containsText" text="baja">
      <formula>NOT(ISERROR(SEARCH("baja",J12)))</formula>
    </cfRule>
  </conditionalFormatting>
  <conditionalFormatting sqref="H64:H69 H71:H77 H36:H40 H79:H85 H19:H24 H26:H34 H87:H92 H95:H101 H50:H55 H57:H62 H42:H48 H12:H17">
    <cfRule type="cellIs" dxfId="9" priority="346" stopIfTrue="1" operator="equal">
      <formula>"Menor"</formula>
    </cfRule>
    <cfRule type="cellIs" dxfId="8" priority="347" stopIfTrue="1" operator="equal">
      <formula>"Moderado"</formula>
    </cfRule>
  </conditionalFormatting>
  <conditionalFormatting sqref="I64:I69 I71:I77 I36:I40 I79:I85 I19:I24 I26:I34 I87:I92 I95:I101 I50:I55 I57:I62 I42:I48 I12:I17">
    <cfRule type="cellIs" dxfId="7" priority="348" stopIfTrue="1" operator="equal">
      <formula>"Casi seguro"</formula>
    </cfRule>
    <cfRule type="cellIs" dxfId="6" priority="349" stopIfTrue="1" operator="equal">
      <formula>"Probable"</formula>
    </cfRule>
    <cfRule type="cellIs" dxfId="5" priority="350" stopIfTrue="1" operator="equal">
      <formula>"Posible"</formula>
    </cfRule>
  </conditionalFormatting>
  <conditionalFormatting sqref="I64:I69 I71:I77 I36:I40 I79:I85 I19:I24 I26:I34 I87:I92 I95:I101 I50:I55 I57:I62 I42:I48 I12:I17">
    <cfRule type="cellIs" dxfId="4" priority="351" stopIfTrue="1" operator="equal">
      <formula>"Rara Vez"</formula>
    </cfRule>
    <cfRule type="cellIs" dxfId="3" priority="352" stopIfTrue="1" operator="equal">
      <formula>"Improbable"</formula>
    </cfRule>
  </conditionalFormatting>
  <conditionalFormatting sqref="H64:H69 H71:H77 H36:H40 H79:H85 H19:H24 H26:H34 H87:H92 H95:H101 H50:H55 H57:H62 H42:H48 H12:H17">
    <cfRule type="containsText" dxfId="2" priority="345" stopIfTrue="1" operator="containsText" text="Insignificante">
      <formula>NOT(ISERROR(SEARCH("Insignificante",H12)))</formula>
    </cfRule>
  </conditionalFormatting>
  <conditionalFormatting sqref="H64:H69 H71:H77 H36:H40 H79:H85 H19:H24 H26:H34 H87:H92 H95:H101 H50:H55 H57:H62 H42:H48 H12:H17">
    <cfRule type="containsText" dxfId="1" priority="339" operator="containsText" text="Catastrófico">
      <formula>NOT(ISERROR(SEARCH("Catastrófico",H12)))</formula>
    </cfRule>
    <cfRule type="containsText" dxfId="0" priority="340" stopIfTrue="1" operator="containsText" text="Mayor">
      <formula>NOT(ISERROR(SEARCH("Mayor",H12)))</formula>
    </cfRule>
  </conditionalFormatting>
  <dataValidations xWindow="233" yWindow="204" count="9">
    <dataValidation allowBlank="1" showInputMessage="1" showErrorMessage="1" promptTitle="Impacto" prompt="Es la magnitud de sus efectos en caso de que se materialice el riesgo, a manera de referencia, se adjunta a esta matriz un cuadro de impactos en la hoja &quot;Impactos&quot; " sqref="H103:H104 H18 H25 H10:H11 H94 H41"/>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I103:I104 I94 I10"/>
    <dataValidation allowBlank="1" showInputMessage="1" showErrorMessage="1" promptTitle="Evaluación de riesgos" prompt="De acuerdo al impacto y la probabilidad de ocurrencia, la matriz evalúa y valora el riesgo" sqref="J103:J104 J94 J10"/>
    <dataValidation allowBlank="1" showInputMessage="1" showErrorMessage="1" promptTitle="Controles existentes" prompt="De la lista desplegable, seleccione la opción que mejor se adecúe al riesgo planteado" sqref="K103:K104 K94 K10"/>
    <dataValidation allowBlank="1" showInputMessage="1" showErrorMessage="1" promptTitle="Descripción de los controles " prompt="Describa brevemente los controles que existen para el riesgo, de acuerdo con la columna anterior" sqref="M103:M104 M94 M10"/>
    <dataValidation allowBlank="1" showInputMessage="1" showErrorMessage="1" promptTitle="Valoración del riesgo" prompt="La valoración del riesgo toma como base la calificación y evaluación de los riesgos." sqref="N103:N104 N94 N10"/>
    <dataValidation allowBlank="1" showInputMessage="1" showErrorMessage="1" promptTitle="Opciones de manejo" prompt="Ver cuatro de opciones de manejo y seleccionar la mas apropiada según el caso" sqref="O103:O104 O94 O10"/>
    <dataValidation allowBlank="1" showInputMessage="1" showErrorMessage="1" promptTitle="Acciones" prompt="De acuerdo con la opción de manejo seleccionada, defina las acciones a desarrollar para cuplir con la misma" sqref="P103:P104 P94 P10"/>
    <dataValidation type="list" allowBlank="1" showInputMessage="1" showErrorMessage="1" sqref="C57:C62 C71:C77 C64:C69 C42:C48 C87:C92 C50:C55 C36:C40 C79:C85 C26:C34 C19:C24 C12:C17">
      <formula1>$B$1:$H$1</formula1>
    </dataValidation>
  </dataValidations>
  <pageMargins left="0.78740157480314965" right="0.75" top="0.78740157480314965" bottom="0.59055118110236227" header="0" footer="0.39370078740157483"/>
  <pageSetup scale="32" fitToHeight="0" orientation="landscape" horizontalDpi="4294967294" verticalDpi="4294967294" r:id="rId1"/>
  <headerFooter alignWithMargins="0">
    <oddFooter>&amp;CPágina &amp;P de &amp;N</oddFooter>
  </headerFooter>
  <cellWatches>
    <cellWatch r="P8"/>
  </cellWatches>
  <drawing r:id="rId2"/>
  <extLst>
    <ext xmlns:x14="http://schemas.microsoft.com/office/spreadsheetml/2009/9/main" uri="{CCE6A557-97BC-4b89-ADB6-D9C93CAAB3DF}">
      <x14:dataValidations xmlns:xm="http://schemas.microsoft.com/office/excel/2006/main" xWindow="233" yWindow="204" count="4">
        <x14:dataValidation type="list" allowBlank="1" showInputMessage="1" showErrorMessage="1">
          <x14:formula1>
            <xm:f>Listas!$A$2:$A$6</xm:f>
          </x14:formula1>
          <xm:sqref>H57:H62 H26:H34 H19:H24 H12:H17 H36:H40 H50:H55 H42:H48 H64:H69 H71:H77 H79:H85 G13 H87:H92 H95:H101</xm:sqref>
        </x14:dataValidation>
        <x14:dataValidation type="list" allowBlank="1" showInputMessage="1" showErrorMessage="1">
          <x14:formula1>
            <xm:f>Listas!$B$2:$B$6</xm:f>
          </x14:formula1>
          <xm:sqref>I57:I62 I19:I24 I71:I77 I12:I17 I50:I55 I42:I48 I64:I69 I26:I34 I79:I85 I36:I40 I87:I92 I95:I101</xm:sqref>
        </x14:dataValidation>
        <x14:dataValidation type="list" allowBlank="1" showInputMessage="1" showErrorMessage="1">
          <x14:formula1>
            <xm:f>Listas!$D$2:$D$4</xm:f>
          </x14:formula1>
          <xm:sqref>K57:K62 K64:K69 K19:K24 K71:K77 K36:K40 K50:K55 K42:K48 K26:K34 K79:K85 K12:K17 K87:K92 K95:K101</xm:sqref>
        </x14:dataValidation>
        <x14:dataValidation type="list" allowBlank="1" showInputMessage="1" showErrorMessage="1" errorTitle="Error" error="Seleccionar de la lista">
          <x14:formula1>
            <xm:f>Listas!$C$2:$C$3</xm:f>
          </x14:formula1>
          <xm:sqref>L57:L62 L42:L48 L71:L77 L64:L69 L50:L55 L12:L17 L36:L40 L26:L34 L79:L85 L19:L24 L87:L92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65"/>
  <sheetViews>
    <sheetView workbookViewId="0">
      <selection activeCell="H6" sqref="H6"/>
    </sheetView>
  </sheetViews>
  <sheetFormatPr baseColWidth="10" defaultRowHeight="12.75"/>
  <cols>
    <col min="1" max="3" width="13.42578125" style="73" customWidth="1"/>
    <col min="4" max="4" width="22.42578125" style="73" customWidth="1"/>
    <col min="5" max="6" width="11.42578125" style="73"/>
    <col min="7" max="7" width="21.140625" style="73" customWidth="1"/>
    <col min="8" max="11" width="11.42578125" style="73"/>
    <col min="12" max="12" width="14.85546875" style="73" customWidth="1"/>
    <col min="13" max="14" width="11.42578125" style="73"/>
    <col min="15" max="15" width="9.42578125" style="73" customWidth="1"/>
    <col min="16" max="16" width="30.7109375" style="73" customWidth="1"/>
    <col min="17" max="16384" width="11.42578125" style="73"/>
  </cols>
  <sheetData>
    <row r="1" spans="1:7" ht="15.75" customHeight="1">
      <c r="A1" s="561"/>
      <c r="B1" s="561"/>
      <c r="C1" s="388" t="s">
        <v>34</v>
      </c>
      <c r="D1" s="388"/>
      <c r="E1" s="388"/>
      <c r="F1" s="392" t="s">
        <v>226</v>
      </c>
      <c r="G1" s="392"/>
    </row>
    <row r="2" spans="1:7" ht="15.75" customHeight="1">
      <c r="A2" s="561"/>
      <c r="B2" s="561"/>
      <c r="C2" s="388"/>
      <c r="D2" s="388"/>
      <c r="E2" s="388"/>
      <c r="F2" s="392" t="s">
        <v>53</v>
      </c>
      <c r="G2" s="392"/>
    </row>
    <row r="3" spans="1:7" ht="15.75" customHeight="1">
      <c r="A3" s="561"/>
      <c r="B3" s="561"/>
      <c r="C3" s="388"/>
      <c r="D3" s="388"/>
      <c r="E3" s="388"/>
      <c r="F3" s="392" t="s">
        <v>875</v>
      </c>
      <c r="G3" s="392"/>
    </row>
    <row r="4" spans="1:7" ht="13.5" thickBot="1"/>
    <row r="5" spans="1:7" ht="13.5" thickBot="1">
      <c r="A5" s="516" t="s">
        <v>16</v>
      </c>
      <c r="B5" s="520" t="s">
        <v>17</v>
      </c>
      <c r="C5" s="521"/>
      <c r="D5" s="516" t="s">
        <v>18</v>
      </c>
      <c r="E5" s="520" t="s">
        <v>417</v>
      </c>
      <c r="F5" s="521"/>
      <c r="G5" s="513" t="s">
        <v>19</v>
      </c>
    </row>
    <row r="6" spans="1:7">
      <c r="A6" s="537"/>
      <c r="B6" s="74" t="s">
        <v>20</v>
      </c>
      <c r="C6" s="74" t="s">
        <v>22</v>
      </c>
      <c r="D6" s="537"/>
      <c r="E6" s="516" t="s">
        <v>24</v>
      </c>
      <c r="F6" s="516" t="s">
        <v>25</v>
      </c>
      <c r="G6" s="514"/>
    </row>
    <row r="7" spans="1:7" ht="51.75" thickBot="1">
      <c r="A7" s="517"/>
      <c r="B7" s="76" t="s">
        <v>21</v>
      </c>
      <c r="C7" s="76" t="s">
        <v>23</v>
      </c>
      <c r="D7" s="517"/>
      <c r="E7" s="517"/>
      <c r="F7" s="517"/>
      <c r="G7" s="515"/>
    </row>
    <row r="8" spans="1:7" ht="51.75" thickBot="1">
      <c r="A8" s="513" t="s">
        <v>304</v>
      </c>
      <c r="B8" s="528" t="s">
        <v>418</v>
      </c>
      <c r="C8" s="528"/>
      <c r="D8" s="75" t="s">
        <v>26</v>
      </c>
      <c r="E8" s="83">
        <v>15</v>
      </c>
      <c r="F8" s="83">
        <v>0</v>
      </c>
      <c r="G8" s="83" t="s">
        <v>436</v>
      </c>
    </row>
    <row r="9" spans="1:7" ht="41.25" customHeight="1">
      <c r="A9" s="514"/>
      <c r="B9" s="529"/>
      <c r="C9" s="529"/>
      <c r="D9" s="528" t="s">
        <v>27</v>
      </c>
      <c r="E9" s="511">
        <v>5</v>
      </c>
      <c r="F9" s="511">
        <v>0</v>
      </c>
      <c r="G9" s="511" t="s">
        <v>437</v>
      </c>
    </row>
    <row r="10" spans="1:7" ht="15" customHeight="1" thickBot="1">
      <c r="A10" s="514"/>
      <c r="B10" s="529"/>
      <c r="C10" s="529"/>
      <c r="D10" s="530"/>
      <c r="E10" s="512"/>
      <c r="F10" s="512"/>
      <c r="G10" s="512"/>
    </row>
    <row r="11" spans="1:7" ht="16.5" customHeight="1" thickBot="1">
      <c r="A11" s="514"/>
      <c r="B11" s="529"/>
      <c r="C11" s="529"/>
      <c r="D11" s="76" t="s">
        <v>28</v>
      </c>
      <c r="E11" s="81">
        <v>0</v>
      </c>
      <c r="F11" s="81">
        <v>15</v>
      </c>
      <c r="G11" s="81" t="s">
        <v>431</v>
      </c>
    </row>
    <row r="12" spans="1:7" ht="64.5" customHeight="1" thickBot="1">
      <c r="A12" s="514"/>
      <c r="B12" s="529"/>
      <c r="C12" s="529"/>
      <c r="D12" s="76" t="s">
        <v>29</v>
      </c>
      <c r="E12" s="81">
        <v>10</v>
      </c>
      <c r="F12" s="81">
        <v>0</v>
      </c>
      <c r="G12" s="81" t="s">
        <v>438</v>
      </c>
    </row>
    <row r="13" spans="1:7" ht="51.75" thickBot="1">
      <c r="A13" s="514"/>
      <c r="B13" s="529"/>
      <c r="C13" s="529"/>
      <c r="D13" s="76" t="s">
        <v>30</v>
      </c>
      <c r="E13" s="81">
        <v>15</v>
      </c>
      <c r="F13" s="81">
        <v>0</v>
      </c>
      <c r="G13" s="81" t="s">
        <v>439</v>
      </c>
    </row>
    <row r="14" spans="1:7" ht="165" customHeight="1" thickBot="1">
      <c r="A14" s="514"/>
      <c r="B14" s="529"/>
      <c r="C14" s="529"/>
      <c r="D14" s="76" t="s">
        <v>31</v>
      </c>
      <c r="E14" s="81">
        <v>10</v>
      </c>
      <c r="F14" s="81">
        <v>0</v>
      </c>
      <c r="G14" s="81" t="s">
        <v>421</v>
      </c>
    </row>
    <row r="15" spans="1:7" ht="54" customHeight="1" thickBot="1">
      <c r="A15" s="514"/>
      <c r="B15" s="529"/>
      <c r="C15" s="529"/>
      <c r="D15" s="76" t="s">
        <v>32</v>
      </c>
      <c r="E15" s="81">
        <v>30</v>
      </c>
      <c r="F15" s="81">
        <v>0</v>
      </c>
      <c r="G15" s="81" t="s">
        <v>440</v>
      </c>
    </row>
    <row r="16" spans="1:7" ht="13.5" thickBot="1">
      <c r="A16" s="515"/>
      <c r="B16" s="530"/>
      <c r="C16" s="530"/>
      <c r="D16" s="77" t="s">
        <v>33</v>
      </c>
      <c r="E16" s="80">
        <v>85</v>
      </c>
      <c r="F16" s="80">
        <v>15</v>
      </c>
      <c r="G16" s="80"/>
    </row>
    <row r="17" spans="1:30">
      <c r="A17" s="71"/>
      <c r="B17" s="78"/>
      <c r="C17" s="78"/>
      <c r="D17" s="79"/>
      <c r="E17" s="71"/>
      <c r="F17" s="71"/>
      <c r="G17" s="71"/>
    </row>
    <row r="18" spans="1:30">
      <c r="A18" s="71"/>
      <c r="B18" s="78"/>
      <c r="C18" s="78"/>
      <c r="D18" s="79"/>
      <c r="E18" s="71"/>
      <c r="F18" s="71"/>
      <c r="G18" s="71"/>
    </row>
    <row r="19" spans="1:30">
      <c r="A19" s="71"/>
      <c r="B19" s="78"/>
      <c r="C19" s="78"/>
      <c r="D19" s="79"/>
      <c r="E19" s="71"/>
      <c r="F19" s="71"/>
      <c r="G19" s="71"/>
    </row>
    <row r="20" spans="1:30" ht="15.75" customHeight="1">
      <c r="A20" s="561"/>
      <c r="B20" s="561"/>
      <c r="C20" s="388" t="s">
        <v>34</v>
      </c>
      <c r="D20" s="388"/>
      <c r="E20" s="388"/>
      <c r="F20" s="392" t="s">
        <v>226</v>
      </c>
      <c r="G20" s="392"/>
    </row>
    <row r="21" spans="1:30" ht="15.75" customHeight="1">
      <c r="A21" s="561"/>
      <c r="B21" s="561"/>
      <c r="C21" s="388"/>
      <c r="D21" s="388"/>
      <c r="E21" s="388"/>
      <c r="F21" s="392" t="s">
        <v>227</v>
      </c>
      <c r="G21" s="392"/>
    </row>
    <row r="22" spans="1:30" ht="15.75" customHeight="1">
      <c r="A22" s="561"/>
      <c r="B22" s="561"/>
      <c r="C22" s="388"/>
      <c r="D22" s="388"/>
      <c r="E22" s="388"/>
      <c r="F22" s="518" t="s">
        <v>652</v>
      </c>
      <c r="G22" s="519"/>
    </row>
    <row r="23" spans="1:30" ht="14.25" customHeight="1" thickBot="1">
      <c r="A23" s="71"/>
      <c r="B23" s="78"/>
      <c r="C23" s="78"/>
      <c r="D23" s="79"/>
      <c r="E23" s="71"/>
      <c r="F23" s="71"/>
      <c r="G23" s="71"/>
    </row>
    <row r="24" spans="1:30" ht="13.5" customHeight="1" thickBot="1">
      <c r="A24" s="516" t="s">
        <v>16</v>
      </c>
      <c r="B24" s="520" t="s">
        <v>17</v>
      </c>
      <c r="C24" s="521"/>
      <c r="D24" s="516" t="s">
        <v>18</v>
      </c>
      <c r="E24" s="520" t="s">
        <v>417</v>
      </c>
      <c r="F24" s="521"/>
      <c r="G24" s="513" t="s">
        <v>19</v>
      </c>
      <c r="L24" s="486"/>
      <c r="M24" s="487"/>
      <c r="N24" s="492" t="s">
        <v>34</v>
      </c>
      <c r="O24" s="493"/>
      <c r="P24" s="494"/>
      <c r="Q24" s="501" t="s">
        <v>226</v>
      </c>
      <c r="R24" s="502"/>
      <c r="S24" s="503"/>
    </row>
    <row r="25" spans="1:30" ht="14.25" customHeight="1">
      <c r="A25" s="537"/>
      <c r="B25" s="74" t="s">
        <v>20</v>
      </c>
      <c r="C25" s="74" t="s">
        <v>22</v>
      </c>
      <c r="D25" s="537"/>
      <c r="E25" s="516" t="s">
        <v>24</v>
      </c>
      <c r="F25" s="516" t="s">
        <v>25</v>
      </c>
      <c r="G25" s="514"/>
      <c r="L25" s="488"/>
      <c r="M25" s="489"/>
      <c r="N25" s="495"/>
      <c r="O25" s="496"/>
      <c r="P25" s="497"/>
      <c r="Q25" s="501" t="s">
        <v>227</v>
      </c>
      <c r="R25" s="502"/>
      <c r="S25" s="503"/>
    </row>
    <row r="26" spans="1:30" ht="67.5" customHeight="1" thickBot="1">
      <c r="A26" s="517"/>
      <c r="B26" s="76" t="s">
        <v>21</v>
      </c>
      <c r="C26" s="76" t="s">
        <v>23</v>
      </c>
      <c r="D26" s="517"/>
      <c r="E26" s="517"/>
      <c r="F26" s="517"/>
      <c r="G26" s="515"/>
      <c r="J26" s="99"/>
      <c r="K26" s="99"/>
      <c r="L26" s="490"/>
      <c r="M26" s="491"/>
      <c r="N26" s="498"/>
      <c r="O26" s="499"/>
      <c r="P26" s="500"/>
      <c r="Q26" s="501" t="s">
        <v>652</v>
      </c>
      <c r="R26" s="502"/>
      <c r="S26" s="503"/>
      <c r="T26" s="99"/>
      <c r="U26" s="99"/>
      <c r="V26" s="99"/>
      <c r="W26" s="99"/>
      <c r="X26" s="99"/>
      <c r="Y26" s="99"/>
      <c r="Z26" s="99"/>
      <c r="AA26" s="99"/>
      <c r="AB26" s="99"/>
      <c r="AC26" s="99"/>
      <c r="AD26" s="99"/>
    </row>
    <row r="27" spans="1:30" ht="57.75" customHeight="1" thickBot="1">
      <c r="A27" s="568" t="s">
        <v>305</v>
      </c>
      <c r="B27" s="528" t="s">
        <v>418</v>
      </c>
      <c r="C27" s="528"/>
      <c r="D27" s="76" t="s">
        <v>26</v>
      </c>
      <c r="E27" s="80">
        <v>15</v>
      </c>
      <c r="F27" s="80">
        <v>0</v>
      </c>
      <c r="G27" s="81" t="s">
        <v>419</v>
      </c>
      <c r="J27" s="99"/>
      <c r="K27" s="99"/>
      <c r="L27" s="551" t="s">
        <v>783</v>
      </c>
      <c r="M27" s="552"/>
      <c r="N27" s="552"/>
      <c r="O27" s="552"/>
      <c r="P27" s="552"/>
      <c r="Q27" s="552"/>
      <c r="R27" s="553"/>
      <c r="S27" s="121"/>
      <c r="T27" s="99"/>
      <c r="U27" s="99"/>
      <c r="V27" s="99"/>
      <c r="W27" s="99"/>
      <c r="X27" s="99"/>
      <c r="Y27" s="99"/>
      <c r="Z27" s="99"/>
      <c r="AA27" s="99"/>
      <c r="AB27" s="99"/>
      <c r="AC27" s="99"/>
      <c r="AD27" s="99"/>
    </row>
    <row r="28" spans="1:30" ht="61.5" customHeight="1" thickBot="1">
      <c r="A28" s="569"/>
      <c r="B28" s="529"/>
      <c r="C28" s="529"/>
      <c r="D28" s="528" t="s">
        <v>27</v>
      </c>
      <c r="E28" s="513">
        <v>5</v>
      </c>
      <c r="F28" s="513">
        <v>0</v>
      </c>
      <c r="G28" s="511" t="s">
        <v>515</v>
      </c>
      <c r="J28" s="99"/>
      <c r="K28" s="99"/>
      <c r="L28" s="554" t="s">
        <v>784</v>
      </c>
      <c r="M28" s="556" t="s">
        <v>785</v>
      </c>
      <c r="N28" s="557"/>
      <c r="O28" s="558"/>
      <c r="P28" s="100" t="s">
        <v>786</v>
      </c>
      <c r="Q28" s="559" t="s">
        <v>787</v>
      </c>
      <c r="R28" s="560"/>
      <c r="S28" s="101"/>
      <c r="T28" s="99"/>
      <c r="U28" s="99"/>
      <c r="V28" s="99"/>
      <c r="W28" s="99"/>
      <c r="X28" s="99"/>
      <c r="Y28" s="99"/>
      <c r="Z28" s="99"/>
      <c r="AA28" s="99"/>
      <c r="AB28" s="99"/>
      <c r="AC28" s="99"/>
      <c r="AD28" s="99"/>
    </row>
    <row r="29" spans="1:30" ht="17.25" customHeight="1" thickBot="1">
      <c r="A29" s="569"/>
      <c r="B29" s="529"/>
      <c r="C29" s="529"/>
      <c r="D29" s="530"/>
      <c r="E29" s="515"/>
      <c r="F29" s="515"/>
      <c r="G29" s="512"/>
      <c r="J29" s="99"/>
      <c r="K29" s="99"/>
      <c r="L29" s="555"/>
      <c r="M29" s="102" t="s">
        <v>20</v>
      </c>
      <c r="N29" s="102" t="s">
        <v>788</v>
      </c>
      <c r="O29" s="102" t="s">
        <v>22</v>
      </c>
      <c r="P29" s="103" t="s">
        <v>789</v>
      </c>
      <c r="Q29" s="104" t="s">
        <v>790</v>
      </c>
      <c r="R29" s="105" t="s">
        <v>791</v>
      </c>
      <c r="S29" s="101"/>
      <c r="T29" s="99"/>
      <c r="U29" s="99"/>
      <c r="V29" s="99"/>
      <c r="W29" s="99"/>
      <c r="X29" s="99"/>
      <c r="Y29" s="99"/>
      <c r="Z29" s="99"/>
      <c r="AA29" s="99"/>
      <c r="AB29" s="99"/>
      <c r="AC29" s="99"/>
      <c r="AD29" s="99"/>
    </row>
    <row r="30" spans="1:30" ht="35.25" customHeight="1" thickBot="1">
      <c r="A30" s="569"/>
      <c r="B30" s="529"/>
      <c r="C30" s="529"/>
      <c r="D30" s="76" t="s">
        <v>28</v>
      </c>
      <c r="E30" s="80">
        <v>0</v>
      </c>
      <c r="F30" s="80">
        <v>15</v>
      </c>
      <c r="G30" s="80"/>
      <c r="J30" s="99"/>
      <c r="K30" s="99"/>
      <c r="L30" s="106" t="s">
        <v>657</v>
      </c>
      <c r="M30" s="107" t="s">
        <v>792</v>
      </c>
      <c r="N30" s="107"/>
      <c r="O30" s="107"/>
      <c r="P30" s="108" t="s">
        <v>793</v>
      </c>
      <c r="Q30" s="109">
        <v>15</v>
      </c>
      <c r="R30" s="110"/>
      <c r="S30" s="101"/>
      <c r="T30" s="99"/>
      <c r="U30" s="99"/>
      <c r="V30" s="99"/>
      <c r="W30" s="99"/>
      <c r="X30" s="99"/>
      <c r="Y30" s="99"/>
      <c r="Z30" s="99"/>
      <c r="AA30" s="99"/>
      <c r="AB30" s="99"/>
      <c r="AC30" s="99"/>
      <c r="AD30" s="99"/>
    </row>
    <row r="31" spans="1:30" ht="21.75" customHeight="1" thickBot="1">
      <c r="A31" s="569"/>
      <c r="B31" s="529"/>
      <c r="C31" s="529"/>
      <c r="D31" s="76" t="s">
        <v>29</v>
      </c>
      <c r="E31" s="80">
        <v>10</v>
      </c>
      <c r="F31" s="80">
        <v>0</v>
      </c>
      <c r="G31" s="81" t="s">
        <v>473</v>
      </c>
      <c r="J31" s="99"/>
      <c r="K31" s="99"/>
      <c r="L31" s="106" t="s">
        <v>668</v>
      </c>
      <c r="M31" s="107" t="s">
        <v>792</v>
      </c>
      <c r="N31" s="107"/>
      <c r="O31" s="107"/>
      <c r="P31" s="108" t="s">
        <v>794</v>
      </c>
      <c r="Q31" s="109">
        <v>5</v>
      </c>
      <c r="R31" s="110"/>
      <c r="S31" s="101"/>
      <c r="T31" s="99"/>
      <c r="U31" s="99"/>
      <c r="V31" s="99"/>
      <c r="W31" s="99"/>
      <c r="X31" s="99"/>
      <c r="Y31" s="99"/>
      <c r="Z31" s="99"/>
      <c r="AA31" s="99"/>
      <c r="AB31" s="99"/>
      <c r="AC31" s="99"/>
      <c r="AD31" s="99"/>
    </row>
    <row r="32" spans="1:30" ht="61.5" customHeight="1" thickBot="1">
      <c r="A32" s="569"/>
      <c r="B32" s="529"/>
      <c r="C32" s="529"/>
      <c r="D32" s="76" t="s">
        <v>30</v>
      </c>
      <c r="E32" s="80">
        <v>15</v>
      </c>
      <c r="F32" s="80">
        <v>0</v>
      </c>
      <c r="G32" s="81" t="s">
        <v>319</v>
      </c>
      <c r="J32" s="99"/>
      <c r="K32" s="99"/>
      <c r="L32" s="106" t="s">
        <v>795</v>
      </c>
      <c r="M32" s="107" t="s">
        <v>792</v>
      </c>
      <c r="N32" s="107"/>
      <c r="O32" s="107"/>
      <c r="P32" s="108" t="s">
        <v>796</v>
      </c>
      <c r="Q32" s="109">
        <v>0</v>
      </c>
      <c r="R32" s="110">
        <v>15</v>
      </c>
      <c r="S32" s="101"/>
      <c r="T32" s="99"/>
      <c r="U32" s="99"/>
      <c r="V32" s="99"/>
      <c r="W32" s="99"/>
      <c r="X32" s="99"/>
      <c r="Y32" s="99"/>
      <c r="Z32" s="99"/>
      <c r="AA32" s="99"/>
      <c r="AB32" s="99"/>
      <c r="AC32" s="99"/>
      <c r="AD32" s="99"/>
    </row>
    <row r="33" spans="1:30" ht="140.25" customHeight="1" thickBot="1">
      <c r="A33" s="569"/>
      <c r="B33" s="529"/>
      <c r="C33" s="529"/>
      <c r="D33" s="76" t="s">
        <v>31</v>
      </c>
      <c r="E33" s="80">
        <v>10</v>
      </c>
      <c r="F33" s="80">
        <v>0</v>
      </c>
      <c r="G33" s="81" t="s">
        <v>420</v>
      </c>
      <c r="J33" s="99"/>
      <c r="K33" s="99"/>
      <c r="L33" s="106" t="s">
        <v>731</v>
      </c>
      <c r="M33" s="107" t="s">
        <v>792</v>
      </c>
      <c r="N33" s="107"/>
      <c r="O33" s="107"/>
      <c r="P33" s="108" t="s">
        <v>797</v>
      </c>
      <c r="Q33" s="109">
        <v>10</v>
      </c>
      <c r="R33" s="110"/>
      <c r="S33" s="101"/>
      <c r="T33" s="99"/>
      <c r="U33" s="99"/>
      <c r="V33" s="99"/>
      <c r="W33" s="99"/>
      <c r="X33" s="99"/>
      <c r="Y33" s="99"/>
      <c r="Z33" s="99"/>
      <c r="AA33" s="99"/>
      <c r="AB33" s="99"/>
      <c r="AC33" s="99"/>
      <c r="AD33" s="99"/>
    </row>
    <row r="34" spans="1:30" ht="129.75" customHeight="1" thickBot="1">
      <c r="A34" s="569"/>
      <c r="B34" s="529"/>
      <c r="C34" s="529"/>
      <c r="D34" s="76" t="s">
        <v>32</v>
      </c>
      <c r="E34" s="80">
        <v>30</v>
      </c>
      <c r="F34" s="80"/>
      <c r="G34" s="93" t="s">
        <v>782</v>
      </c>
      <c r="J34" s="99"/>
      <c r="K34" s="99"/>
      <c r="L34" s="106" t="s">
        <v>670</v>
      </c>
      <c r="M34" s="107" t="s">
        <v>792</v>
      </c>
      <c r="N34" s="107"/>
      <c r="O34" s="107"/>
      <c r="P34" s="108" t="s">
        <v>798</v>
      </c>
      <c r="Q34" s="109">
        <v>15</v>
      </c>
      <c r="R34" s="110"/>
      <c r="S34" s="101"/>
      <c r="T34" s="99"/>
      <c r="U34" s="99"/>
      <c r="V34" s="99"/>
      <c r="W34" s="99"/>
      <c r="X34" s="99"/>
      <c r="Y34" s="99"/>
      <c r="Z34" s="99"/>
      <c r="AA34" s="99"/>
      <c r="AB34" s="99"/>
      <c r="AC34" s="99"/>
      <c r="AD34" s="99"/>
    </row>
    <row r="35" spans="1:30" ht="20.25" customHeight="1" thickBot="1">
      <c r="A35" s="570"/>
      <c r="B35" s="530"/>
      <c r="C35" s="530"/>
      <c r="D35" s="77" t="s">
        <v>33</v>
      </c>
      <c r="E35" s="80">
        <v>85</v>
      </c>
      <c r="F35" s="80">
        <v>15</v>
      </c>
      <c r="G35" s="80"/>
      <c r="J35" s="99"/>
      <c r="K35" s="99"/>
      <c r="L35" s="106"/>
      <c r="M35" s="107"/>
      <c r="N35" s="107"/>
      <c r="O35" s="107"/>
      <c r="P35" s="108" t="s">
        <v>799</v>
      </c>
      <c r="Q35" s="109">
        <v>10</v>
      </c>
      <c r="R35" s="110"/>
      <c r="S35" s="101"/>
      <c r="T35" s="99"/>
      <c r="U35" s="99"/>
      <c r="V35" s="99"/>
      <c r="W35" s="99"/>
      <c r="X35" s="99"/>
      <c r="Y35" s="99"/>
      <c r="Z35" s="99"/>
      <c r="AA35" s="99"/>
      <c r="AB35" s="99"/>
      <c r="AC35" s="99"/>
      <c r="AD35" s="99"/>
    </row>
    <row r="36" spans="1:30" ht="12" customHeight="1" thickBot="1">
      <c r="A36" s="71"/>
      <c r="B36" s="78"/>
      <c r="C36" s="78"/>
      <c r="D36" s="79"/>
      <c r="E36" s="71"/>
      <c r="F36" s="71"/>
      <c r="G36" s="71"/>
      <c r="J36" s="99"/>
      <c r="K36" s="99"/>
      <c r="L36" s="106"/>
      <c r="M36" s="107"/>
      <c r="N36" s="107"/>
      <c r="O36" s="107"/>
      <c r="P36" s="108" t="s">
        <v>800</v>
      </c>
      <c r="Q36" s="109">
        <v>30</v>
      </c>
      <c r="R36" s="110"/>
      <c r="S36" s="101"/>
      <c r="T36" s="99"/>
      <c r="U36" s="99"/>
      <c r="V36" s="99"/>
      <c r="W36" s="99"/>
      <c r="X36" s="99"/>
      <c r="Y36" s="99"/>
      <c r="Z36" s="99"/>
      <c r="AA36" s="99"/>
      <c r="AB36" s="99"/>
      <c r="AC36" s="99"/>
      <c r="AD36" s="99"/>
    </row>
    <row r="37" spans="1:30" ht="12.75" customHeight="1" thickBot="1">
      <c r="A37" s="71"/>
      <c r="B37" s="78"/>
      <c r="C37" s="78"/>
      <c r="D37" s="79"/>
      <c r="E37" s="71"/>
      <c r="F37" s="71"/>
      <c r="G37" s="71"/>
      <c r="J37" s="99"/>
      <c r="K37" s="99"/>
      <c r="L37" s="508" t="s">
        <v>33</v>
      </c>
      <c r="M37" s="509"/>
      <c r="N37" s="509"/>
      <c r="O37" s="509"/>
      <c r="P37" s="510"/>
      <c r="Q37" s="111">
        <v>85</v>
      </c>
      <c r="R37" s="112">
        <v>15</v>
      </c>
      <c r="S37" s="113"/>
      <c r="T37" s="99"/>
      <c r="U37" s="99"/>
      <c r="V37" s="99"/>
      <c r="W37" s="99"/>
      <c r="X37" s="99"/>
      <c r="Y37" s="99"/>
      <c r="Z37" s="99"/>
      <c r="AA37" s="99"/>
      <c r="AB37" s="99"/>
      <c r="AC37" s="99"/>
      <c r="AD37" s="99"/>
    </row>
    <row r="38" spans="1:30" ht="12.75" customHeight="1">
      <c r="J38" s="99"/>
      <c r="K38" s="99"/>
      <c r="L38" s="99"/>
      <c r="M38" s="99"/>
      <c r="N38" s="99"/>
      <c r="O38" s="99"/>
      <c r="P38" s="99"/>
      <c r="Q38" s="99"/>
      <c r="R38" s="99"/>
      <c r="S38" s="99"/>
      <c r="T38" s="99"/>
      <c r="U38" s="99"/>
      <c r="V38" s="99"/>
      <c r="W38" s="99"/>
      <c r="X38" s="99"/>
      <c r="Y38" s="99"/>
      <c r="Z38" s="99"/>
      <c r="AA38" s="99"/>
      <c r="AB38" s="99"/>
      <c r="AC38" s="99"/>
      <c r="AD38" s="99"/>
    </row>
    <row r="39" spans="1:30" ht="15.75" customHeight="1" thickBot="1">
      <c r="A39" s="561"/>
      <c r="B39" s="561"/>
      <c r="C39" s="388" t="s">
        <v>34</v>
      </c>
      <c r="D39" s="388"/>
      <c r="E39" s="388"/>
      <c r="F39" s="392" t="s">
        <v>226</v>
      </c>
      <c r="G39" s="392"/>
      <c r="J39" s="99"/>
      <c r="K39" s="99"/>
      <c r="L39" s="99"/>
      <c r="M39" s="99"/>
      <c r="N39" s="99"/>
      <c r="O39" s="99"/>
      <c r="P39" s="99"/>
      <c r="Q39" s="99"/>
      <c r="R39" s="99"/>
      <c r="S39" s="99"/>
      <c r="T39" s="99"/>
      <c r="U39" s="99"/>
      <c r="V39" s="99"/>
      <c r="W39" s="99"/>
      <c r="X39" s="99"/>
      <c r="Y39" s="99"/>
      <c r="Z39" s="99"/>
      <c r="AA39" s="99"/>
      <c r="AB39" s="99"/>
      <c r="AC39" s="99"/>
      <c r="AD39" s="99"/>
    </row>
    <row r="40" spans="1:30" ht="69.75" customHeight="1" thickBot="1">
      <c r="A40" s="561"/>
      <c r="B40" s="561"/>
      <c r="C40" s="388"/>
      <c r="D40" s="388"/>
      <c r="E40" s="388"/>
      <c r="F40" s="392" t="s">
        <v>227</v>
      </c>
      <c r="G40" s="392"/>
      <c r="J40" s="99"/>
      <c r="K40" s="99"/>
      <c r="L40" s="114" t="s">
        <v>801</v>
      </c>
      <c r="M40" s="115" t="s">
        <v>802</v>
      </c>
      <c r="N40" s="99"/>
      <c r="O40" s="99"/>
      <c r="P40" s="99"/>
      <c r="Q40" s="99"/>
      <c r="R40" s="99"/>
      <c r="S40" s="99"/>
      <c r="T40" s="99"/>
      <c r="U40" s="99"/>
      <c r="V40" s="99"/>
      <c r="W40" s="99"/>
      <c r="X40" s="99"/>
      <c r="Y40" s="99"/>
      <c r="Z40" s="99"/>
      <c r="AA40" s="99"/>
      <c r="AB40" s="99"/>
      <c r="AC40" s="99"/>
      <c r="AD40" s="99"/>
    </row>
    <row r="41" spans="1:30" ht="15.75" customHeight="1" thickBot="1">
      <c r="A41" s="561"/>
      <c r="B41" s="561"/>
      <c r="C41" s="388"/>
      <c r="D41" s="388"/>
      <c r="E41" s="388"/>
      <c r="F41" s="518" t="s">
        <v>652</v>
      </c>
      <c r="G41" s="519"/>
      <c r="J41" s="99"/>
      <c r="K41" s="99"/>
      <c r="L41" s="116" t="s">
        <v>803</v>
      </c>
      <c r="M41" s="117">
        <v>0</v>
      </c>
      <c r="N41" s="99"/>
      <c r="O41" s="99"/>
      <c r="P41" s="99"/>
      <c r="Q41" s="99"/>
      <c r="R41" s="99"/>
      <c r="S41" s="99"/>
      <c r="T41" s="99"/>
      <c r="U41" s="99"/>
      <c r="V41" s="99"/>
      <c r="W41" s="99"/>
      <c r="X41" s="99"/>
      <c r="Y41" s="99"/>
      <c r="Z41" s="99"/>
      <c r="AA41" s="99"/>
      <c r="AB41" s="99"/>
      <c r="AC41" s="99"/>
      <c r="AD41" s="99"/>
    </row>
    <row r="42" spans="1:30" ht="14.25" customHeight="1" thickBot="1">
      <c r="A42" s="71"/>
      <c r="B42" s="78"/>
      <c r="C42" s="78"/>
      <c r="D42" s="79"/>
      <c r="E42" s="71"/>
      <c r="F42" s="71"/>
      <c r="G42" s="71"/>
      <c r="J42" s="99"/>
      <c r="K42" s="99"/>
      <c r="L42" s="116" t="s">
        <v>804</v>
      </c>
      <c r="M42" s="117">
        <v>1</v>
      </c>
      <c r="N42" s="99"/>
      <c r="O42" s="99"/>
      <c r="P42" s="99"/>
      <c r="Q42" s="99"/>
      <c r="R42" s="99"/>
      <c r="S42" s="99"/>
      <c r="T42" s="99"/>
      <c r="U42" s="99"/>
      <c r="V42" s="99"/>
      <c r="W42" s="99"/>
      <c r="X42" s="99"/>
      <c r="Y42" s="99"/>
      <c r="Z42" s="99"/>
      <c r="AA42" s="99"/>
      <c r="AB42" s="99"/>
      <c r="AC42" s="99"/>
      <c r="AD42" s="99"/>
    </row>
    <row r="43" spans="1:30" ht="16.5" customHeight="1" thickBot="1">
      <c r="A43" s="516" t="s">
        <v>16</v>
      </c>
      <c r="B43" s="520" t="s">
        <v>17</v>
      </c>
      <c r="C43" s="521"/>
      <c r="D43" s="516" t="s">
        <v>18</v>
      </c>
      <c r="E43" s="520" t="s">
        <v>417</v>
      </c>
      <c r="F43" s="521"/>
      <c r="G43" s="513" t="s">
        <v>19</v>
      </c>
      <c r="J43" s="99"/>
      <c r="K43" s="99"/>
      <c r="L43" s="116" t="s">
        <v>805</v>
      </c>
      <c r="M43" s="117">
        <v>2</v>
      </c>
      <c r="N43" s="99"/>
      <c r="O43" s="99"/>
      <c r="P43" s="99"/>
      <c r="Q43" s="99"/>
      <c r="R43" s="99"/>
      <c r="S43" s="99"/>
      <c r="T43" s="99"/>
      <c r="U43" s="99"/>
      <c r="V43" s="99"/>
      <c r="W43" s="99"/>
      <c r="X43" s="99"/>
      <c r="Y43" s="99"/>
      <c r="Z43" s="99"/>
      <c r="AA43" s="99"/>
      <c r="AB43" s="99"/>
      <c r="AC43" s="99"/>
      <c r="AD43" s="99"/>
    </row>
    <row r="44" spans="1:30" ht="14.25" customHeight="1">
      <c r="A44" s="537"/>
      <c r="B44" s="74" t="s">
        <v>20</v>
      </c>
      <c r="C44" s="74" t="s">
        <v>22</v>
      </c>
      <c r="D44" s="537"/>
      <c r="E44" s="516" t="s">
        <v>24</v>
      </c>
      <c r="F44" s="516" t="s">
        <v>25</v>
      </c>
      <c r="G44" s="514"/>
      <c r="J44" s="99"/>
      <c r="K44" s="99"/>
      <c r="L44" s="99"/>
      <c r="M44" s="99"/>
      <c r="N44" s="99"/>
      <c r="O44" s="99"/>
      <c r="P44" s="99"/>
      <c r="Q44" s="99"/>
      <c r="R44" s="99"/>
      <c r="S44" s="99"/>
      <c r="T44" s="99"/>
      <c r="U44" s="99"/>
      <c r="V44" s="99"/>
      <c r="W44" s="99"/>
      <c r="X44" s="99"/>
      <c r="Y44" s="99"/>
      <c r="Z44" s="99"/>
      <c r="AA44" s="99"/>
      <c r="AB44" s="99"/>
      <c r="AC44" s="99"/>
      <c r="AD44" s="99"/>
    </row>
    <row r="45" spans="1:30" ht="67.5" customHeight="1" thickBot="1">
      <c r="A45" s="517"/>
      <c r="B45" s="76" t="s">
        <v>21</v>
      </c>
      <c r="C45" s="76" t="s">
        <v>23</v>
      </c>
      <c r="D45" s="517"/>
      <c r="E45" s="517"/>
      <c r="F45" s="517"/>
      <c r="G45" s="515"/>
      <c r="J45" s="99"/>
      <c r="K45" s="99"/>
      <c r="L45" s="99"/>
      <c r="M45" s="99"/>
      <c r="N45" s="99"/>
      <c r="O45" s="99"/>
      <c r="P45" s="99"/>
      <c r="Q45" s="99"/>
      <c r="R45" s="99"/>
      <c r="S45" s="99"/>
      <c r="T45" s="99"/>
      <c r="U45" s="99"/>
      <c r="V45" s="99"/>
      <c r="W45" s="99"/>
      <c r="X45" s="99"/>
      <c r="Y45" s="99"/>
      <c r="Z45" s="99"/>
      <c r="AA45" s="99"/>
      <c r="AB45" s="99"/>
      <c r="AC45" s="99"/>
      <c r="AD45" s="99"/>
    </row>
    <row r="46" spans="1:30" ht="57.75" customHeight="1" thickBot="1">
      <c r="A46" s="513" t="s">
        <v>308</v>
      </c>
      <c r="B46" s="528" t="s">
        <v>418</v>
      </c>
      <c r="C46" s="528"/>
      <c r="D46" s="76" t="s">
        <v>26</v>
      </c>
      <c r="E46" s="81">
        <v>15</v>
      </c>
      <c r="F46" s="81">
        <v>0</v>
      </c>
      <c r="G46" s="81" t="s">
        <v>573</v>
      </c>
      <c r="J46"/>
      <c r="K46"/>
      <c r="L46" s="544" t="s">
        <v>806</v>
      </c>
      <c r="M46" s="545"/>
      <c r="N46" s="545"/>
      <c r="O46" s="545"/>
      <c r="P46" s="545"/>
      <c r="Q46" s="545"/>
      <c r="R46" s="545"/>
      <c r="S46" s="545"/>
      <c r="T46" s="545"/>
      <c r="U46" s="545"/>
      <c r="V46" s="545"/>
      <c r="W46" s="545"/>
      <c r="X46" s="545"/>
      <c r="Y46" s="545"/>
      <c r="Z46" s="545"/>
      <c r="AA46" s="545"/>
      <c r="AB46" s="545"/>
      <c r="AC46" s="545"/>
      <c r="AD46" s="546"/>
    </row>
    <row r="47" spans="1:30" ht="39.75" customHeight="1">
      <c r="A47" s="514"/>
      <c r="B47" s="529"/>
      <c r="C47" s="529"/>
      <c r="D47" s="528" t="s">
        <v>27</v>
      </c>
      <c r="E47" s="511">
        <v>5</v>
      </c>
      <c r="F47" s="511">
        <v>0</v>
      </c>
      <c r="G47" s="511" t="s">
        <v>640</v>
      </c>
      <c r="J47"/>
      <c r="K47"/>
      <c r="L47" s="118" t="s">
        <v>807</v>
      </c>
      <c r="M47" s="547" t="s">
        <v>808</v>
      </c>
      <c r="N47" s="548"/>
      <c r="O47" s="548"/>
      <c r="P47" s="548"/>
      <c r="Q47" s="548"/>
      <c r="R47" s="548"/>
      <c r="S47" s="548"/>
      <c r="T47" s="548"/>
      <c r="U47" s="548"/>
      <c r="V47" s="548"/>
      <c r="W47" s="548"/>
      <c r="X47" s="548"/>
      <c r="Y47" s="548"/>
      <c r="Z47" s="548"/>
      <c r="AA47" s="548"/>
      <c r="AB47" s="548"/>
      <c r="AC47" s="548"/>
      <c r="AD47" s="549"/>
    </row>
    <row r="48" spans="1:30" ht="17.25" customHeight="1" thickBot="1">
      <c r="A48" s="514"/>
      <c r="B48" s="529"/>
      <c r="C48" s="529"/>
      <c r="D48" s="530"/>
      <c r="E48" s="512"/>
      <c r="F48" s="512"/>
      <c r="G48" s="512"/>
      <c r="J48"/>
      <c r="K48"/>
      <c r="L48" s="118" t="s">
        <v>809</v>
      </c>
      <c r="M48" s="550" t="s">
        <v>810</v>
      </c>
      <c r="N48" s="550"/>
      <c r="O48" s="550"/>
      <c r="P48" s="550"/>
      <c r="Q48" s="550"/>
      <c r="R48" s="550"/>
      <c r="S48" s="550"/>
      <c r="T48" s="550"/>
      <c r="U48" s="550"/>
      <c r="V48" s="550"/>
      <c r="W48" s="550"/>
      <c r="X48" s="550"/>
      <c r="Y48" s="550"/>
      <c r="Z48" s="550"/>
      <c r="AA48" s="550"/>
      <c r="AB48" s="550"/>
      <c r="AC48" s="550"/>
      <c r="AD48" s="550"/>
    </row>
    <row r="49" spans="1:30" ht="26.25" customHeight="1" thickBot="1">
      <c r="A49" s="514"/>
      <c r="B49" s="529"/>
      <c r="C49" s="529"/>
      <c r="D49" s="76" t="s">
        <v>28</v>
      </c>
      <c r="E49" s="81">
        <v>0</v>
      </c>
      <c r="F49" s="81">
        <v>15</v>
      </c>
      <c r="G49" s="81"/>
      <c r="J49"/>
      <c r="K49"/>
      <c r="L49" s="119" t="s">
        <v>811</v>
      </c>
      <c r="M49" s="550" t="s">
        <v>812</v>
      </c>
      <c r="N49" s="550"/>
      <c r="O49" s="550"/>
      <c r="P49" s="550"/>
      <c r="Q49" s="550"/>
      <c r="R49" s="550"/>
      <c r="S49" s="550"/>
      <c r="T49" s="550"/>
      <c r="U49" s="550"/>
      <c r="V49" s="550"/>
      <c r="W49" s="550"/>
      <c r="X49" s="550"/>
      <c r="Y49" s="550"/>
      <c r="Z49" s="550"/>
      <c r="AA49" s="550"/>
      <c r="AB49" s="550"/>
      <c r="AC49" s="550"/>
      <c r="AD49" s="550"/>
    </row>
    <row r="50" spans="1:30" ht="54" customHeight="1" thickBot="1">
      <c r="A50" s="514"/>
      <c r="B50" s="529"/>
      <c r="C50" s="529"/>
      <c r="D50" s="76" t="s">
        <v>29</v>
      </c>
      <c r="E50" s="81">
        <v>10</v>
      </c>
      <c r="F50" s="81">
        <v>0</v>
      </c>
      <c r="G50" s="81" t="s">
        <v>641</v>
      </c>
      <c r="J50"/>
      <c r="K50"/>
      <c r="L50" s="417" t="s">
        <v>813</v>
      </c>
      <c r="M50" s="417"/>
      <c r="N50" s="417"/>
      <c r="O50" s="417"/>
      <c r="P50" s="417"/>
      <c r="Q50" s="417"/>
      <c r="R50" s="417"/>
      <c r="S50" s="417"/>
      <c r="T50" s="417"/>
      <c r="U50" s="417"/>
      <c r="V50" s="417"/>
      <c r="W50" s="417"/>
      <c r="X50" s="417"/>
      <c r="Y50" s="417"/>
      <c r="Z50" s="417"/>
      <c r="AA50" s="417"/>
      <c r="AB50" s="417"/>
      <c r="AC50" s="417"/>
      <c r="AD50" s="417"/>
    </row>
    <row r="51" spans="1:30" ht="61.5" customHeight="1" thickBot="1">
      <c r="A51" s="514"/>
      <c r="B51" s="529"/>
      <c r="C51" s="529"/>
      <c r="D51" s="76" t="s">
        <v>30</v>
      </c>
      <c r="E51" s="81">
        <v>15</v>
      </c>
      <c r="F51" s="81">
        <v>0</v>
      </c>
      <c r="G51" s="81" t="s">
        <v>469</v>
      </c>
      <c r="J51"/>
      <c r="K51"/>
      <c r="L51"/>
      <c r="M51"/>
      <c r="N51"/>
      <c r="O51"/>
      <c r="P51"/>
      <c r="Q51"/>
      <c r="R51"/>
      <c r="S51"/>
      <c r="T51"/>
      <c r="U51"/>
      <c r="V51"/>
      <c r="W51"/>
      <c r="X51"/>
      <c r="Y51"/>
      <c r="Z51"/>
      <c r="AA51"/>
      <c r="AB51"/>
      <c r="AC51"/>
      <c r="AD51"/>
    </row>
    <row r="52" spans="1:30" ht="57.75" customHeight="1" thickBot="1">
      <c r="A52" s="514"/>
      <c r="B52" s="529"/>
      <c r="C52" s="529"/>
      <c r="D52" s="76" t="s">
        <v>31</v>
      </c>
      <c r="E52" s="81">
        <v>10</v>
      </c>
      <c r="F52" s="81">
        <v>0</v>
      </c>
      <c r="G52" s="91" t="s">
        <v>642</v>
      </c>
      <c r="J52"/>
      <c r="K52"/>
      <c r="L52" s="507" t="s">
        <v>814</v>
      </c>
      <c r="M52" s="507"/>
      <c r="N52" s="507"/>
      <c r="O52" s="507"/>
      <c r="P52" s="507"/>
      <c r="Q52" s="507"/>
      <c r="R52" s="507"/>
      <c r="S52" s="507"/>
      <c r="T52" s="507"/>
      <c r="U52" s="507"/>
      <c r="V52" s="507"/>
      <c r="W52" s="507"/>
      <c r="X52" s="507"/>
      <c r="Y52" s="507"/>
      <c r="Z52" s="507"/>
      <c r="AA52" s="507"/>
      <c r="AB52" s="507"/>
      <c r="AC52" s="507"/>
      <c r="AD52" s="507"/>
    </row>
    <row r="53" spans="1:30" ht="52.5" customHeight="1" thickBot="1">
      <c r="A53" s="514"/>
      <c r="B53" s="529"/>
      <c r="C53" s="529"/>
      <c r="D53" s="76" t="s">
        <v>32</v>
      </c>
      <c r="E53" s="81">
        <v>30</v>
      </c>
      <c r="F53" s="81"/>
      <c r="G53" s="81" t="s">
        <v>507</v>
      </c>
      <c r="J53"/>
      <c r="K53"/>
      <c r="L53" s="122" t="s">
        <v>807</v>
      </c>
      <c r="M53" s="505" t="s">
        <v>815</v>
      </c>
      <c r="N53" s="505"/>
      <c r="O53" s="505"/>
      <c r="P53" s="505"/>
      <c r="Q53" s="505"/>
      <c r="R53" s="505"/>
      <c r="S53" s="505"/>
      <c r="T53" s="505"/>
      <c r="U53" s="505"/>
      <c r="V53" s="505"/>
      <c r="W53" s="505"/>
      <c r="X53" s="505"/>
      <c r="Y53" s="505"/>
      <c r="Z53" s="505"/>
      <c r="AA53" s="505"/>
      <c r="AB53" s="505"/>
      <c r="AC53" s="505"/>
      <c r="AD53" s="505"/>
    </row>
    <row r="54" spans="1:30" ht="20.25" customHeight="1" thickBot="1">
      <c r="A54" s="515"/>
      <c r="B54" s="530"/>
      <c r="C54" s="530"/>
      <c r="D54" s="77" t="s">
        <v>33</v>
      </c>
      <c r="E54" s="80">
        <v>85</v>
      </c>
      <c r="F54" s="80">
        <v>15</v>
      </c>
      <c r="G54" s="80"/>
      <c r="J54"/>
      <c r="K54"/>
      <c r="L54" s="122" t="s">
        <v>809</v>
      </c>
      <c r="M54" s="506" t="s">
        <v>816</v>
      </c>
      <c r="N54" s="506"/>
      <c r="O54" s="506"/>
      <c r="P54" s="506"/>
      <c r="Q54" s="506"/>
      <c r="R54" s="506"/>
      <c r="S54" s="506"/>
      <c r="T54" s="506"/>
      <c r="U54" s="506"/>
      <c r="V54" s="506"/>
      <c r="W54" s="506"/>
      <c r="X54" s="506"/>
      <c r="Y54" s="506"/>
      <c r="Z54" s="506"/>
      <c r="AA54" s="506"/>
      <c r="AB54" s="506"/>
      <c r="AC54" s="506"/>
      <c r="AD54" s="506"/>
    </row>
    <row r="55" spans="1:30" ht="15">
      <c r="J55"/>
      <c r="K55"/>
      <c r="L55" s="122" t="s">
        <v>811</v>
      </c>
      <c r="M55" s="506" t="s">
        <v>817</v>
      </c>
      <c r="N55" s="506"/>
      <c r="O55" s="506"/>
      <c r="P55" s="506"/>
      <c r="Q55" s="506"/>
      <c r="R55" s="506"/>
      <c r="S55" s="506"/>
      <c r="T55" s="506"/>
      <c r="U55" s="506"/>
      <c r="V55" s="506"/>
      <c r="W55" s="506"/>
      <c r="X55" s="506"/>
      <c r="Y55" s="506"/>
      <c r="Z55" s="506"/>
      <c r="AA55" s="506"/>
      <c r="AB55" s="506"/>
      <c r="AC55" s="506"/>
      <c r="AD55" s="506"/>
    </row>
    <row r="56" spans="1:30" ht="15" customHeight="1" thickBot="1">
      <c r="J56"/>
      <c r="K56"/>
      <c r="L56" s="120" t="s">
        <v>818</v>
      </c>
      <c r="M56" s="474" t="s">
        <v>819</v>
      </c>
      <c r="N56" s="474"/>
      <c r="O56" s="474"/>
      <c r="P56" s="474"/>
      <c r="Q56" s="474"/>
      <c r="R56" s="474"/>
      <c r="S56" s="474"/>
      <c r="T56" s="474"/>
      <c r="U56" s="474"/>
      <c r="V56" s="474"/>
      <c r="W56" s="474"/>
      <c r="X56" s="474"/>
      <c r="Y56" s="474"/>
      <c r="Z56" s="474"/>
      <c r="AA56" s="474"/>
      <c r="AB56" s="474"/>
      <c r="AC56" s="474"/>
      <c r="AD56" s="485"/>
    </row>
    <row r="57" spans="1:30" ht="28.5" customHeight="1">
      <c r="A57" s="538" t="s">
        <v>186</v>
      </c>
      <c r="B57" s="539"/>
      <c r="C57" s="540"/>
      <c r="D57" s="562" t="s">
        <v>187</v>
      </c>
      <c r="E57" s="563"/>
      <c r="F57" s="563"/>
      <c r="G57" s="564"/>
      <c r="J57"/>
      <c r="K57"/>
      <c r="L57" s="123"/>
      <c r="M57" s="123"/>
      <c r="N57" s="123"/>
      <c r="O57" s="123"/>
      <c r="P57" s="123"/>
      <c r="Q57" s="123"/>
      <c r="R57" s="123"/>
      <c r="S57" s="123"/>
      <c r="T57" s="123"/>
      <c r="U57" s="123"/>
      <c r="V57" s="123"/>
      <c r="W57" s="123"/>
      <c r="X57" s="123"/>
      <c r="Y57" s="123"/>
      <c r="Z57" s="123"/>
      <c r="AA57" s="123"/>
      <c r="AB57" s="123"/>
      <c r="AC57" s="123"/>
      <c r="AD57" s="123"/>
    </row>
    <row r="58" spans="1:30" ht="49.5" customHeight="1">
      <c r="A58" s="541"/>
      <c r="B58" s="542"/>
      <c r="C58" s="543"/>
      <c r="D58" s="565" t="s">
        <v>188</v>
      </c>
      <c r="E58" s="566"/>
      <c r="F58" s="566"/>
      <c r="G58" s="567"/>
      <c r="J58"/>
      <c r="K58"/>
      <c r="L58" s="504" t="s">
        <v>820</v>
      </c>
      <c r="M58" s="504"/>
      <c r="N58" s="504"/>
      <c r="O58" s="504"/>
      <c r="P58" s="504"/>
      <c r="Q58" s="504"/>
      <c r="R58" s="504"/>
      <c r="S58" s="504"/>
      <c r="T58" s="504"/>
      <c r="U58" s="504"/>
      <c r="V58" s="504"/>
      <c r="W58" s="504"/>
      <c r="X58" s="504"/>
      <c r="Y58" s="504"/>
      <c r="Z58" s="504"/>
      <c r="AA58" s="504"/>
      <c r="AB58" s="504"/>
      <c r="AC58" s="504"/>
      <c r="AD58" s="504"/>
    </row>
    <row r="59" spans="1:30" ht="15">
      <c r="A59" s="541"/>
      <c r="B59" s="542"/>
      <c r="C59" s="543"/>
      <c r="D59" s="565" t="s">
        <v>189</v>
      </c>
      <c r="E59" s="566"/>
      <c r="F59" s="566"/>
      <c r="G59" s="567"/>
      <c r="J59"/>
      <c r="K59"/>
      <c r="L59" s="122" t="s">
        <v>807</v>
      </c>
      <c r="M59" s="505" t="s">
        <v>808</v>
      </c>
      <c r="N59" s="505"/>
      <c r="O59" s="505"/>
      <c r="P59" s="505"/>
      <c r="Q59" s="505"/>
      <c r="R59" s="505"/>
      <c r="S59" s="505"/>
      <c r="T59" s="505"/>
      <c r="U59" s="505"/>
      <c r="V59" s="505"/>
      <c r="W59" s="505"/>
      <c r="X59" s="505"/>
      <c r="Y59" s="505"/>
      <c r="Z59" s="505"/>
      <c r="AA59" s="505"/>
      <c r="AB59" s="505"/>
      <c r="AC59" s="505"/>
      <c r="AD59" s="505"/>
    </row>
    <row r="60" spans="1:30" ht="23.25" customHeight="1">
      <c r="A60" s="522" t="s">
        <v>190</v>
      </c>
      <c r="B60" s="523"/>
      <c r="C60" s="524"/>
      <c r="D60" s="531">
        <v>0</v>
      </c>
      <c r="E60" s="532"/>
      <c r="F60" s="532"/>
      <c r="G60" s="533"/>
      <c r="J60"/>
      <c r="K60"/>
      <c r="L60" s="122" t="s">
        <v>809</v>
      </c>
      <c r="M60" s="506" t="s">
        <v>816</v>
      </c>
      <c r="N60" s="506"/>
      <c r="O60" s="506"/>
      <c r="P60" s="506"/>
      <c r="Q60" s="506"/>
      <c r="R60" s="506"/>
      <c r="S60" s="506"/>
      <c r="T60" s="506"/>
      <c r="U60" s="506"/>
      <c r="V60" s="506"/>
      <c r="W60" s="506"/>
      <c r="X60" s="506"/>
      <c r="Y60" s="506"/>
      <c r="Z60" s="506"/>
      <c r="AA60" s="506"/>
      <c r="AB60" s="506"/>
      <c r="AC60" s="506"/>
      <c r="AD60" s="506"/>
    </row>
    <row r="61" spans="1:30" ht="27" customHeight="1">
      <c r="A61" s="522" t="s">
        <v>191</v>
      </c>
      <c r="B61" s="523"/>
      <c r="C61" s="524"/>
      <c r="D61" s="531">
        <v>1</v>
      </c>
      <c r="E61" s="532"/>
      <c r="F61" s="532"/>
      <c r="G61" s="533"/>
      <c r="J61"/>
      <c r="K61"/>
      <c r="L61" s="122" t="s">
        <v>811</v>
      </c>
      <c r="M61" s="506" t="s">
        <v>812</v>
      </c>
      <c r="N61" s="506"/>
      <c r="O61" s="506"/>
      <c r="P61" s="506"/>
      <c r="Q61" s="506"/>
      <c r="R61" s="506"/>
      <c r="S61" s="506"/>
      <c r="T61" s="506"/>
      <c r="U61" s="506"/>
      <c r="V61" s="506"/>
      <c r="W61" s="506"/>
      <c r="X61" s="506"/>
      <c r="Y61" s="506"/>
      <c r="Z61" s="506"/>
      <c r="AA61" s="506"/>
      <c r="AB61" s="506"/>
      <c r="AC61" s="506"/>
      <c r="AD61" s="506"/>
    </row>
    <row r="62" spans="1:30" ht="29.25" customHeight="1" thickBot="1">
      <c r="A62" s="525" t="s">
        <v>192</v>
      </c>
      <c r="B62" s="526"/>
      <c r="C62" s="527"/>
      <c r="D62" s="534">
        <v>2</v>
      </c>
      <c r="E62" s="535"/>
      <c r="F62" s="535"/>
      <c r="G62" s="536"/>
      <c r="J62"/>
      <c r="K62"/>
      <c r="L62" s="122" t="s">
        <v>818</v>
      </c>
      <c r="M62" s="473" t="s">
        <v>821</v>
      </c>
      <c r="N62" s="474"/>
      <c r="O62" s="474"/>
      <c r="P62" s="474"/>
      <c r="Q62" s="474"/>
      <c r="R62" s="474"/>
      <c r="S62" s="474"/>
      <c r="T62" s="474"/>
      <c r="U62" s="474"/>
      <c r="V62" s="474"/>
      <c r="W62" s="474"/>
      <c r="X62" s="474"/>
      <c r="Y62" s="474"/>
      <c r="Z62" s="474"/>
      <c r="AA62" s="474"/>
      <c r="AB62" s="474"/>
      <c r="AC62" s="474"/>
      <c r="AD62" s="485"/>
    </row>
    <row r="63" spans="1:30" ht="14.25">
      <c r="J63" s="99"/>
      <c r="K63" s="99"/>
      <c r="L63" s="99"/>
      <c r="M63" s="99"/>
      <c r="N63" s="99"/>
      <c r="O63" s="99"/>
      <c r="P63" s="99"/>
      <c r="Q63" s="99"/>
      <c r="R63" s="99"/>
      <c r="S63" s="99"/>
      <c r="T63" s="99"/>
      <c r="U63" s="99"/>
      <c r="V63" s="99"/>
      <c r="W63" s="99"/>
      <c r="X63" s="99"/>
      <c r="Y63" s="99"/>
      <c r="Z63" s="99"/>
      <c r="AA63" s="99"/>
      <c r="AB63" s="99"/>
      <c r="AC63" s="99"/>
      <c r="AD63" s="99"/>
    </row>
    <row r="64" spans="1:30" ht="20.25" customHeight="1">
      <c r="A64" s="402" t="s">
        <v>452</v>
      </c>
      <c r="B64" s="402"/>
      <c r="C64" s="402"/>
      <c r="D64" s="402"/>
      <c r="E64" s="402"/>
      <c r="F64" s="402"/>
      <c r="G64" s="402"/>
      <c r="J64" s="99"/>
      <c r="K64" s="99"/>
      <c r="L64" s="99"/>
      <c r="M64" s="99"/>
      <c r="N64" s="99"/>
      <c r="O64" s="99"/>
      <c r="P64" s="99"/>
      <c r="Q64" s="99"/>
      <c r="R64" s="99"/>
      <c r="S64" s="99"/>
      <c r="T64" s="99"/>
      <c r="U64" s="99"/>
      <c r="V64" s="99"/>
      <c r="W64" s="99"/>
      <c r="X64" s="99"/>
      <c r="Y64" s="99"/>
      <c r="Z64" s="99"/>
      <c r="AA64" s="99"/>
      <c r="AB64" s="99"/>
      <c r="AC64" s="99"/>
      <c r="AD64" s="99"/>
    </row>
    <row r="65" spans="10:30" ht="14.25">
      <c r="J65" s="99"/>
      <c r="K65" s="99"/>
      <c r="L65" s="99"/>
      <c r="M65" s="99"/>
      <c r="N65" s="99"/>
      <c r="O65" s="99"/>
      <c r="P65" s="99"/>
      <c r="Q65" s="99"/>
      <c r="R65" s="99"/>
      <c r="S65" s="99"/>
      <c r="T65" s="99"/>
      <c r="U65" s="99"/>
      <c r="V65" s="99"/>
      <c r="W65" s="99"/>
      <c r="X65" s="99"/>
      <c r="Y65" s="99"/>
      <c r="Z65" s="99"/>
      <c r="AA65" s="99"/>
      <c r="AB65" s="99"/>
      <c r="AC65" s="99"/>
      <c r="AD65" s="99"/>
    </row>
  </sheetData>
  <mergeCells count="93">
    <mergeCell ref="A20:B22"/>
    <mergeCell ref="C20:E22"/>
    <mergeCell ref="F20:G20"/>
    <mergeCell ref="A64:G64"/>
    <mergeCell ref="G28:G29"/>
    <mergeCell ref="F28:F29"/>
    <mergeCell ref="D57:G57"/>
    <mergeCell ref="D58:G58"/>
    <mergeCell ref="D59:G59"/>
    <mergeCell ref="A27:A35"/>
    <mergeCell ref="B27:B35"/>
    <mergeCell ref="C27:C35"/>
    <mergeCell ref="D28:D29"/>
    <mergeCell ref="E28:E29"/>
    <mergeCell ref="C46:C54"/>
    <mergeCell ref="D47:D48"/>
    <mergeCell ref="A8:A16"/>
    <mergeCell ref="D5:D7"/>
    <mergeCell ref="B8:B16"/>
    <mergeCell ref="C8:C16"/>
    <mergeCell ref="D9:D10"/>
    <mergeCell ref="A5:A7"/>
    <mergeCell ref="B5:C5"/>
    <mergeCell ref="A1:B3"/>
    <mergeCell ref="C1:E3"/>
    <mergeCell ref="F1:G1"/>
    <mergeCell ref="F2:G2"/>
    <mergeCell ref="F3:G3"/>
    <mergeCell ref="C39:E41"/>
    <mergeCell ref="A43:A45"/>
    <mergeCell ref="B43:C43"/>
    <mergeCell ref="D43:D45"/>
    <mergeCell ref="E43:F43"/>
    <mergeCell ref="E44:E45"/>
    <mergeCell ref="F44:F45"/>
    <mergeCell ref="F39:G39"/>
    <mergeCell ref="F40:G40"/>
    <mergeCell ref="F41:G41"/>
    <mergeCell ref="G43:G45"/>
    <mergeCell ref="A24:A26"/>
    <mergeCell ref="B24:C24"/>
    <mergeCell ref="Q24:S24"/>
    <mergeCell ref="A57:C59"/>
    <mergeCell ref="A60:C60"/>
    <mergeCell ref="D24:D26"/>
    <mergeCell ref="E24:F24"/>
    <mergeCell ref="L46:AD46"/>
    <mergeCell ref="M47:AD47"/>
    <mergeCell ref="M48:AD48"/>
    <mergeCell ref="M49:AD49"/>
    <mergeCell ref="L27:R27"/>
    <mergeCell ref="L28:L29"/>
    <mergeCell ref="M28:O28"/>
    <mergeCell ref="Q28:R28"/>
    <mergeCell ref="A39:B41"/>
    <mergeCell ref="A61:C61"/>
    <mergeCell ref="A62:C62"/>
    <mergeCell ref="A46:A54"/>
    <mergeCell ref="B46:B54"/>
    <mergeCell ref="D61:G61"/>
    <mergeCell ref="D62:G62"/>
    <mergeCell ref="D60:G60"/>
    <mergeCell ref="E47:E48"/>
    <mergeCell ref="F47:F48"/>
    <mergeCell ref="G47:G48"/>
    <mergeCell ref="G9:G10"/>
    <mergeCell ref="G5:G7"/>
    <mergeCell ref="G24:G26"/>
    <mergeCell ref="E25:E26"/>
    <mergeCell ref="F25:F26"/>
    <mergeCell ref="F21:G21"/>
    <mergeCell ref="F22:G22"/>
    <mergeCell ref="E6:E7"/>
    <mergeCell ref="F6:F7"/>
    <mergeCell ref="E9:E10"/>
    <mergeCell ref="F9:F10"/>
    <mergeCell ref="E5:F5"/>
    <mergeCell ref="M62:AD62"/>
    <mergeCell ref="L24:M26"/>
    <mergeCell ref="N24:P26"/>
    <mergeCell ref="Q25:S25"/>
    <mergeCell ref="Q26:S26"/>
    <mergeCell ref="M56:AD56"/>
    <mergeCell ref="L58:AD58"/>
    <mergeCell ref="M59:AD59"/>
    <mergeCell ref="M60:AD60"/>
    <mergeCell ref="M61:AD61"/>
    <mergeCell ref="L50:AD50"/>
    <mergeCell ref="L52:AD52"/>
    <mergeCell ref="M53:AD53"/>
    <mergeCell ref="M54:AD54"/>
    <mergeCell ref="M55:AD55"/>
    <mergeCell ref="L37:P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B64"/>
  <sheetViews>
    <sheetView topLeftCell="A37" workbookViewId="0">
      <selection activeCell="G51" sqref="G51"/>
    </sheetView>
  </sheetViews>
  <sheetFormatPr baseColWidth="10" defaultRowHeight="12.75"/>
  <cols>
    <col min="1" max="3" width="13.42578125" customWidth="1"/>
    <col min="4" max="4" width="22.42578125" customWidth="1"/>
    <col min="7" max="7" width="21.140625" customWidth="1"/>
    <col min="10" max="10" width="15" customWidth="1"/>
    <col min="14" max="14" width="16.28515625" style="6" customWidth="1"/>
    <col min="16" max="16" width="12.42578125" customWidth="1"/>
  </cols>
  <sheetData>
    <row r="1" spans="1:28" ht="15.75" customHeight="1">
      <c r="A1" s="561"/>
      <c r="B1" s="561"/>
      <c r="C1" s="388" t="s">
        <v>34</v>
      </c>
      <c r="D1" s="388"/>
      <c r="E1" s="388"/>
      <c r="F1" s="392" t="s">
        <v>226</v>
      </c>
      <c r="G1" s="392"/>
      <c r="J1" s="561"/>
      <c r="K1" s="561"/>
      <c r="L1" s="388" t="s">
        <v>34</v>
      </c>
      <c r="M1" s="388"/>
      <c r="N1" s="388"/>
      <c r="O1" s="392" t="s">
        <v>226</v>
      </c>
      <c r="P1" s="392"/>
    </row>
    <row r="2" spans="1:28" ht="15.75" customHeight="1">
      <c r="A2" s="561"/>
      <c r="B2" s="561"/>
      <c r="C2" s="388"/>
      <c r="D2" s="388"/>
      <c r="E2" s="388"/>
      <c r="F2" s="392" t="s">
        <v>53</v>
      </c>
      <c r="G2" s="392"/>
      <c r="J2" s="561"/>
      <c r="K2" s="561"/>
      <c r="L2" s="388"/>
      <c r="M2" s="388"/>
      <c r="N2" s="388"/>
      <c r="O2" s="392" t="s">
        <v>53</v>
      </c>
      <c r="P2" s="392"/>
    </row>
    <row r="3" spans="1:28" ht="15.75" customHeight="1">
      <c r="A3" s="561"/>
      <c r="B3" s="561"/>
      <c r="C3" s="388"/>
      <c r="D3" s="388"/>
      <c r="E3" s="388"/>
      <c r="F3" s="518" t="s">
        <v>875</v>
      </c>
      <c r="G3" s="519"/>
      <c r="J3" s="561"/>
      <c r="K3" s="561"/>
      <c r="L3" s="388"/>
      <c r="M3" s="388"/>
      <c r="N3" s="388"/>
      <c r="O3" s="518" t="s">
        <v>875</v>
      </c>
      <c r="P3" s="519"/>
    </row>
    <row r="4" spans="1:28" ht="13.5" thickBot="1">
      <c r="A4" s="73"/>
      <c r="B4" s="73"/>
      <c r="C4" s="73"/>
      <c r="D4" s="73"/>
      <c r="E4" s="73"/>
      <c r="F4" s="73"/>
      <c r="G4" s="73"/>
    </row>
    <row r="5" spans="1:28" ht="15" thickBot="1">
      <c r="A5" s="516" t="s">
        <v>16</v>
      </c>
      <c r="B5" s="520" t="s">
        <v>17</v>
      </c>
      <c r="C5" s="521"/>
      <c r="D5" s="516" t="s">
        <v>18</v>
      </c>
      <c r="E5" s="520" t="s">
        <v>417</v>
      </c>
      <c r="F5" s="521"/>
      <c r="G5" s="513" t="s">
        <v>19</v>
      </c>
      <c r="J5" s="508" t="s">
        <v>783</v>
      </c>
      <c r="K5" s="509"/>
      <c r="L5" s="509"/>
      <c r="M5" s="509"/>
      <c r="N5" s="509"/>
      <c r="O5" s="576"/>
      <c r="P5" s="576"/>
      <c r="Q5" s="99"/>
      <c r="R5" s="99"/>
      <c r="S5" s="99"/>
      <c r="T5" s="99"/>
      <c r="U5" s="99"/>
      <c r="V5" s="99"/>
      <c r="W5" s="99"/>
      <c r="X5" s="99"/>
      <c r="Y5" s="99"/>
    </row>
    <row r="6" spans="1:28" ht="26.25" thickBot="1">
      <c r="A6" s="537"/>
      <c r="B6" s="74" t="s">
        <v>20</v>
      </c>
      <c r="C6" s="74" t="s">
        <v>22</v>
      </c>
      <c r="D6" s="537"/>
      <c r="E6" s="516" t="s">
        <v>24</v>
      </c>
      <c r="F6" s="516" t="s">
        <v>25</v>
      </c>
      <c r="G6" s="514"/>
      <c r="J6" s="554" t="s">
        <v>784</v>
      </c>
      <c r="K6" s="556" t="s">
        <v>785</v>
      </c>
      <c r="L6" s="557"/>
      <c r="M6" s="558"/>
      <c r="N6" s="125" t="s">
        <v>786</v>
      </c>
      <c r="O6" s="577" t="s">
        <v>787</v>
      </c>
      <c r="P6" s="577"/>
      <c r="Q6" s="99"/>
      <c r="R6" s="99"/>
      <c r="S6" s="99"/>
      <c r="T6" s="99"/>
      <c r="U6" s="99"/>
      <c r="V6" s="99"/>
      <c r="W6" s="99"/>
      <c r="X6" s="99"/>
      <c r="Y6" s="99"/>
    </row>
    <row r="7" spans="1:28" ht="51.75" thickBot="1">
      <c r="A7" s="517"/>
      <c r="B7" s="76" t="s">
        <v>21</v>
      </c>
      <c r="C7" s="76" t="s">
        <v>23</v>
      </c>
      <c r="D7" s="517"/>
      <c r="E7" s="517"/>
      <c r="F7" s="517"/>
      <c r="G7" s="515"/>
      <c r="I7" s="87"/>
      <c r="J7" s="555"/>
      <c r="K7" s="102" t="s">
        <v>20</v>
      </c>
      <c r="L7" s="102" t="s">
        <v>788</v>
      </c>
      <c r="M7" s="102" t="s">
        <v>22</v>
      </c>
      <c r="N7" s="125" t="s">
        <v>789</v>
      </c>
      <c r="O7" s="127" t="s">
        <v>790</v>
      </c>
      <c r="P7" s="128" t="s">
        <v>791</v>
      </c>
      <c r="Q7" s="99"/>
      <c r="R7" s="99"/>
      <c r="S7" s="99"/>
      <c r="T7" s="99"/>
      <c r="U7" s="99"/>
      <c r="V7" s="99"/>
      <c r="W7" s="99"/>
      <c r="X7" s="99"/>
      <c r="Y7" s="99"/>
    </row>
    <row r="8" spans="1:28" ht="102.75" thickBot="1">
      <c r="A8" s="513" t="s">
        <v>544</v>
      </c>
      <c r="B8" s="528" t="s">
        <v>418</v>
      </c>
      <c r="C8" s="528"/>
      <c r="D8" s="75" t="s">
        <v>26</v>
      </c>
      <c r="E8" s="83">
        <v>15</v>
      </c>
      <c r="F8" s="83">
        <v>0</v>
      </c>
      <c r="G8" s="81" t="s">
        <v>548</v>
      </c>
      <c r="I8" s="87"/>
      <c r="J8" s="106" t="s">
        <v>686</v>
      </c>
      <c r="K8" s="107"/>
      <c r="L8" s="107"/>
      <c r="M8" s="107"/>
      <c r="N8" s="126" t="s">
        <v>793</v>
      </c>
      <c r="O8" s="129">
        <v>15</v>
      </c>
      <c r="P8" s="130"/>
      <c r="Q8" s="99"/>
      <c r="R8" s="99"/>
      <c r="S8" s="99"/>
      <c r="T8" s="99"/>
      <c r="U8" s="99"/>
      <c r="V8" s="99"/>
      <c r="W8" s="99"/>
      <c r="X8" s="99"/>
      <c r="Y8" s="99"/>
    </row>
    <row r="9" spans="1:28" ht="102.75" thickBot="1">
      <c r="A9" s="514"/>
      <c r="B9" s="529"/>
      <c r="C9" s="529"/>
      <c r="D9" s="528" t="s">
        <v>27</v>
      </c>
      <c r="E9" s="511">
        <v>5</v>
      </c>
      <c r="F9" s="511">
        <v>0</v>
      </c>
      <c r="G9" s="511" t="s">
        <v>554</v>
      </c>
      <c r="I9" s="87"/>
      <c r="J9" s="106" t="s">
        <v>687</v>
      </c>
      <c r="K9" s="107" t="s">
        <v>792</v>
      </c>
      <c r="L9" s="107"/>
      <c r="M9" s="107"/>
      <c r="N9" s="126" t="s">
        <v>794</v>
      </c>
      <c r="O9" s="129">
        <v>5</v>
      </c>
      <c r="P9" s="130"/>
      <c r="Q9" s="99"/>
      <c r="R9" s="99"/>
      <c r="S9" s="99"/>
      <c r="T9" s="99"/>
      <c r="U9" s="99"/>
      <c r="V9" s="99"/>
      <c r="W9" s="99"/>
      <c r="X9" s="99"/>
      <c r="Y9" s="99"/>
    </row>
    <row r="10" spans="1:28" ht="128.25" thickBot="1">
      <c r="A10" s="514"/>
      <c r="B10" s="529"/>
      <c r="C10" s="529"/>
      <c r="D10" s="530"/>
      <c r="E10" s="512"/>
      <c r="F10" s="512"/>
      <c r="G10" s="512"/>
      <c r="J10" s="106" t="s">
        <v>705</v>
      </c>
      <c r="K10" s="107" t="s">
        <v>792</v>
      </c>
      <c r="L10" s="107"/>
      <c r="M10" s="107"/>
      <c r="N10" s="126" t="s">
        <v>796</v>
      </c>
      <c r="O10" s="129">
        <v>15</v>
      </c>
      <c r="P10" s="130"/>
      <c r="Q10" s="99"/>
      <c r="R10" s="99"/>
      <c r="S10" s="99"/>
      <c r="T10" s="99"/>
      <c r="U10" s="99"/>
      <c r="V10" s="99"/>
      <c r="W10" s="99"/>
      <c r="X10" s="99"/>
      <c r="Y10" s="99"/>
    </row>
    <row r="11" spans="1:28" ht="77.25" thickBot="1">
      <c r="A11" s="514"/>
      <c r="B11" s="529"/>
      <c r="C11" s="529"/>
      <c r="D11" s="76" t="s">
        <v>28</v>
      </c>
      <c r="E11" s="81">
        <v>15</v>
      </c>
      <c r="F11" s="81">
        <v>0</v>
      </c>
      <c r="G11" s="81" t="s">
        <v>547</v>
      </c>
      <c r="J11" s="106" t="s">
        <v>822</v>
      </c>
      <c r="K11" s="107" t="s">
        <v>792</v>
      </c>
      <c r="L11" s="107"/>
      <c r="M11" s="107"/>
      <c r="N11" s="126" t="s">
        <v>797</v>
      </c>
      <c r="O11" s="129">
        <v>10</v>
      </c>
      <c r="P11" s="130"/>
      <c r="Q11" s="99"/>
      <c r="R11" s="99"/>
      <c r="S11" s="99"/>
      <c r="T11" s="99"/>
      <c r="U11" s="99"/>
      <c r="V11" s="99"/>
      <c r="W11" s="99"/>
      <c r="X11" s="99"/>
      <c r="Y11" s="99"/>
      <c r="Z11" s="99"/>
    </row>
    <row r="12" spans="1:28" ht="128.25" thickBot="1">
      <c r="A12" s="514"/>
      <c r="B12" s="529"/>
      <c r="C12" s="529"/>
      <c r="D12" s="76" t="s">
        <v>29</v>
      </c>
      <c r="E12" s="81">
        <v>10</v>
      </c>
      <c r="F12" s="81">
        <v>0</v>
      </c>
      <c r="G12" s="81" t="s">
        <v>549</v>
      </c>
      <c r="J12" s="106" t="s">
        <v>678</v>
      </c>
      <c r="K12" s="107" t="s">
        <v>792</v>
      </c>
      <c r="L12" s="107"/>
      <c r="M12" s="107"/>
      <c r="N12" s="126" t="s">
        <v>798</v>
      </c>
      <c r="O12" s="129">
        <v>15</v>
      </c>
      <c r="P12" s="130"/>
      <c r="Q12" s="99"/>
      <c r="R12" s="99"/>
      <c r="S12" s="99"/>
      <c r="T12" s="99"/>
      <c r="U12" s="99"/>
      <c r="V12" s="99"/>
      <c r="W12" s="99"/>
      <c r="X12" s="99"/>
      <c r="Y12" s="99"/>
      <c r="Z12" s="99"/>
    </row>
    <row r="13" spans="1:28" ht="60.75" thickBot="1">
      <c r="A13" s="514"/>
      <c r="B13" s="529"/>
      <c r="C13" s="529"/>
      <c r="D13" s="76" t="s">
        <v>30</v>
      </c>
      <c r="E13" s="81">
        <v>15</v>
      </c>
      <c r="F13" s="81">
        <v>0</v>
      </c>
      <c r="G13" s="81" t="s">
        <v>319</v>
      </c>
      <c r="J13" s="106"/>
      <c r="K13" s="107"/>
      <c r="L13" s="107"/>
      <c r="M13" s="107"/>
      <c r="N13" s="126" t="s">
        <v>799</v>
      </c>
      <c r="O13" s="129">
        <v>10</v>
      </c>
      <c r="P13" s="130"/>
      <c r="Q13" s="99"/>
      <c r="R13" s="99"/>
      <c r="S13" s="99"/>
      <c r="T13" s="99"/>
      <c r="U13" s="99"/>
      <c r="V13" s="99"/>
      <c r="W13" s="99"/>
      <c r="X13" s="99"/>
      <c r="Y13" s="99"/>
      <c r="Z13" s="99"/>
    </row>
    <row r="14" spans="1:28" ht="60.75" thickBot="1">
      <c r="A14" s="514"/>
      <c r="B14" s="529"/>
      <c r="C14" s="529"/>
      <c r="D14" s="76" t="s">
        <v>31</v>
      </c>
      <c r="E14" s="81">
        <v>10</v>
      </c>
      <c r="F14" s="81">
        <v>0</v>
      </c>
      <c r="G14" s="81" t="s">
        <v>550</v>
      </c>
      <c r="J14" s="106"/>
      <c r="K14" s="107"/>
      <c r="L14" s="107"/>
      <c r="M14" s="107"/>
      <c r="N14" s="126" t="s">
        <v>800</v>
      </c>
      <c r="O14" s="129">
        <v>30</v>
      </c>
      <c r="P14" s="130"/>
      <c r="Q14" s="99"/>
      <c r="R14" s="99"/>
      <c r="S14" s="99"/>
      <c r="T14" s="99"/>
      <c r="U14" s="99"/>
      <c r="V14" s="99"/>
      <c r="W14" s="99"/>
      <c r="X14" s="99"/>
      <c r="Y14" s="99"/>
      <c r="Z14" s="99"/>
    </row>
    <row r="15" spans="1:28" ht="51.75" thickBot="1">
      <c r="A15" s="514"/>
      <c r="B15" s="529"/>
      <c r="C15" s="529"/>
      <c r="D15" s="76" t="s">
        <v>32</v>
      </c>
      <c r="E15" s="81"/>
      <c r="F15" s="81">
        <v>30</v>
      </c>
      <c r="G15" s="81" t="s">
        <v>653</v>
      </c>
      <c r="J15" s="508" t="s">
        <v>33</v>
      </c>
      <c r="K15" s="509"/>
      <c r="L15" s="509"/>
      <c r="M15" s="509"/>
      <c r="N15" s="509"/>
      <c r="O15" s="131">
        <v>100</v>
      </c>
      <c r="P15" s="132"/>
      <c r="Q15" s="99"/>
      <c r="R15" s="99"/>
      <c r="S15" s="99"/>
      <c r="T15" s="99"/>
      <c r="U15" s="99"/>
      <c r="V15" s="99"/>
      <c r="W15" s="99"/>
      <c r="X15" s="99"/>
      <c r="Y15" s="99"/>
      <c r="Z15" s="99"/>
    </row>
    <row r="16" spans="1:28" ht="15" thickBot="1">
      <c r="A16" s="515"/>
      <c r="B16" s="530"/>
      <c r="C16" s="530"/>
      <c r="D16" s="77" t="s">
        <v>33</v>
      </c>
      <c r="E16" s="80">
        <v>70</v>
      </c>
      <c r="F16" s="80">
        <v>30</v>
      </c>
      <c r="G16" s="80"/>
      <c r="J16" s="99"/>
      <c r="K16" s="99"/>
      <c r="L16" s="99"/>
      <c r="M16" s="99"/>
      <c r="N16" s="124"/>
      <c r="O16" s="99"/>
      <c r="P16" s="99"/>
      <c r="Q16" s="99"/>
      <c r="R16" s="99"/>
      <c r="S16" s="99"/>
      <c r="T16" s="99"/>
      <c r="U16" s="99"/>
      <c r="V16" s="99"/>
      <c r="W16" s="99"/>
      <c r="X16" s="99"/>
      <c r="Y16" s="99"/>
      <c r="Z16" s="99"/>
      <c r="AA16" s="99"/>
      <c r="AB16" s="99"/>
    </row>
    <row r="17" spans="1:28" ht="15" thickBot="1">
      <c r="A17" s="72"/>
      <c r="B17" s="78"/>
      <c r="C17" s="78"/>
      <c r="D17" s="79"/>
      <c r="E17" s="72"/>
      <c r="F17" s="72"/>
      <c r="G17" s="72"/>
      <c r="J17" s="99"/>
      <c r="K17" s="99"/>
      <c r="L17" s="99"/>
      <c r="M17" s="99"/>
      <c r="N17" s="124"/>
      <c r="O17" s="99"/>
      <c r="P17" s="99"/>
      <c r="Q17" s="99"/>
      <c r="R17" s="99"/>
      <c r="S17" s="99"/>
      <c r="T17" s="99"/>
      <c r="U17" s="99"/>
      <c r="V17" s="99"/>
      <c r="W17" s="99"/>
      <c r="X17" s="99"/>
      <c r="Y17" s="99"/>
      <c r="Z17" s="99"/>
      <c r="AA17" s="99"/>
      <c r="AB17" s="99"/>
    </row>
    <row r="18" spans="1:28" ht="30.75" thickBot="1">
      <c r="A18" s="72"/>
      <c r="B18" s="78"/>
      <c r="C18" s="78"/>
      <c r="D18" s="79"/>
      <c r="E18" s="72"/>
      <c r="F18" s="72"/>
      <c r="G18" s="72"/>
      <c r="J18" s="114" t="s">
        <v>801</v>
      </c>
      <c r="K18" s="115" t="s">
        <v>802</v>
      </c>
      <c r="L18" s="99"/>
      <c r="M18" s="99"/>
      <c r="N18" s="124"/>
      <c r="O18" s="99"/>
      <c r="P18" s="99"/>
      <c r="Q18" s="99"/>
      <c r="R18" s="99"/>
      <c r="S18" s="99"/>
      <c r="T18" s="99"/>
      <c r="U18" s="99"/>
      <c r="V18" s="99"/>
      <c r="W18" s="99"/>
      <c r="X18" s="99"/>
      <c r="Y18" s="99"/>
      <c r="Z18" s="99"/>
      <c r="AA18" s="99"/>
      <c r="AB18" s="99"/>
    </row>
    <row r="19" spans="1:28" ht="15.75" thickBot="1">
      <c r="A19" s="72"/>
      <c r="B19" s="78"/>
      <c r="C19" s="78"/>
      <c r="D19" s="79"/>
      <c r="E19" s="72"/>
      <c r="F19" s="72"/>
      <c r="G19" s="72"/>
      <c r="J19" s="116" t="s">
        <v>803</v>
      </c>
      <c r="K19" s="117">
        <v>0</v>
      </c>
      <c r="L19" s="99"/>
      <c r="M19" s="99"/>
      <c r="N19" s="124"/>
      <c r="O19" s="99"/>
      <c r="P19" s="99"/>
      <c r="Q19" s="99"/>
      <c r="R19" s="99"/>
      <c r="S19" s="99"/>
      <c r="T19" s="99"/>
      <c r="U19" s="99"/>
      <c r="V19" s="99"/>
      <c r="W19" s="99"/>
      <c r="X19" s="99"/>
      <c r="Y19" s="99"/>
      <c r="Z19" s="99"/>
      <c r="AA19" s="99"/>
      <c r="AB19" s="99"/>
    </row>
    <row r="20" spans="1:28" ht="15.75" customHeight="1" thickBot="1">
      <c r="A20" s="561"/>
      <c r="B20" s="561"/>
      <c r="C20" s="388" t="s">
        <v>34</v>
      </c>
      <c r="D20" s="388"/>
      <c r="E20" s="388"/>
      <c r="F20" s="392" t="s">
        <v>226</v>
      </c>
      <c r="G20" s="392"/>
      <c r="J20" s="116" t="s">
        <v>804</v>
      </c>
      <c r="K20" s="117">
        <v>1</v>
      </c>
      <c r="L20" s="99"/>
      <c r="M20" s="99"/>
      <c r="N20" s="124"/>
      <c r="O20" s="99"/>
      <c r="P20" s="99"/>
      <c r="Q20" s="99"/>
      <c r="R20" s="99"/>
      <c r="S20" s="99"/>
      <c r="T20" s="99"/>
      <c r="U20" s="99"/>
      <c r="V20" s="99"/>
      <c r="W20" s="99"/>
      <c r="X20" s="99"/>
      <c r="Y20" s="99"/>
      <c r="Z20" s="99"/>
      <c r="AA20" s="99"/>
      <c r="AB20" s="99"/>
    </row>
    <row r="21" spans="1:28" ht="15.75" customHeight="1" thickBot="1">
      <c r="A21" s="561"/>
      <c r="B21" s="561"/>
      <c r="C21" s="388"/>
      <c r="D21" s="388"/>
      <c r="E21" s="388"/>
      <c r="F21" s="392" t="s">
        <v>53</v>
      </c>
      <c r="G21" s="392"/>
      <c r="J21" s="116" t="s">
        <v>805</v>
      </c>
      <c r="K21" s="117">
        <v>2</v>
      </c>
      <c r="L21" s="99"/>
      <c r="M21" s="99"/>
      <c r="N21" s="124"/>
      <c r="O21" s="99"/>
      <c r="P21" s="99"/>
      <c r="Q21" s="99"/>
      <c r="R21" s="99"/>
      <c r="S21" s="99"/>
      <c r="T21" s="99"/>
      <c r="U21" s="99"/>
      <c r="V21" s="99"/>
      <c r="W21" s="99"/>
      <c r="X21" s="99"/>
      <c r="Y21" s="99"/>
      <c r="Z21" s="99"/>
      <c r="AA21" s="99"/>
      <c r="AB21" s="99"/>
    </row>
    <row r="22" spans="1:28" ht="15.75" customHeight="1">
      <c r="A22" s="561"/>
      <c r="B22" s="561"/>
      <c r="C22" s="388"/>
      <c r="D22" s="388"/>
      <c r="E22" s="388"/>
      <c r="F22" s="518" t="s">
        <v>875</v>
      </c>
      <c r="G22" s="519"/>
      <c r="J22" s="99"/>
      <c r="K22" s="99"/>
      <c r="L22" s="99"/>
      <c r="M22" s="99"/>
      <c r="N22" s="124"/>
      <c r="O22" s="99"/>
      <c r="P22" s="99"/>
      <c r="Q22" s="99"/>
      <c r="R22" s="99"/>
      <c r="S22" s="99"/>
      <c r="T22" s="99"/>
      <c r="U22" s="99"/>
      <c r="V22" s="99"/>
      <c r="W22" s="99"/>
      <c r="X22" s="99"/>
      <c r="Y22" s="99"/>
      <c r="Z22" s="99"/>
      <c r="AA22" s="99"/>
      <c r="AB22" s="99"/>
    </row>
    <row r="23" spans="1:28" ht="15" thickBot="1">
      <c r="A23" s="72"/>
      <c r="B23" s="78"/>
      <c r="C23" s="78"/>
      <c r="D23" s="79"/>
      <c r="E23" s="72"/>
      <c r="F23" s="72"/>
      <c r="G23" s="72"/>
      <c r="J23" s="99"/>
      <c r="K23" s="99"/>
      <c r="L23" s="99"/>
      <c r="M23" s="99"/>
      <c r="N23" s="124"/>
      <c r="O23" s="99"/>
      <c r="P23" s="99"/>
      <c r="Q23" s="99"/>
      <c r="R23" s="99"/>
      <c r="S23" s="99"/>
      <c r="T23" s="99"/>
      <c r="U23" s="99"/>
      <c r="V23" s="99"/>
      <c r="W23" s="99"/>
      <c r="X23" s="99"/>
      <c r="Y23" s="99"/>
      <c r="Z23" s="99"/>
      <c r="AA23" s="99"/>
      <c r="AB23" s="99"/>
    </row>
    <row r="24" spans="1:28" ht="21" thickBot="1">
      <c r="A24" s="516" t="s">
        <v>16</v>
      </c>
      <c r="B24" s="520" t="s">
        <v>17</v>
      </c>
      <c r="C24" s="521"/>
      <c r="D24" s="516" t="s">
        <v>18</v>
      </c>
      <c r="E24" s="520" t="s">
        <v>417</v>
      </c>
      <c r="F24" s="521"/>
      <c r="G24" s="513" t="s">
        <v>19</v>
      </c>
      <c r="J24" s="507" t="s">
        <v>806</v>
      </c>
      <c r="K24" s="507"/>
      <c r="L24" s="507"/>
      <c r="M24" s="507"/>
      <c r="N24" s="507"/>
      <c r="O24" s="507"/>
      <c r="P24" s="507"/>
      <c r="Q24" s="507"/>
      <c r="R24" s="507"/>
      <c r="S24" s="507"/>
      <c r="T24" s="507"/>
      <c r="U24" s="507"/>
      <c r="V24" s="507"/>
      <c r="W24" s="507"/>
      <c r="X24" s="507"/>
      <c r="Y24" s="507"/>
      <c r="Z24" s="507"/>
      <c r="AA24" s="507"/>
      <c r="AB24" s="507"/>
    </row>
    <row r="25" spans="1:28" ht="15.75">
      <c r="A25" s="537"/>
      <c r="B25" s="74" t="s">
        <v>20</v>
      </c>
      <c r="C25" s="74" t="s">
        <v>22</v>
      </c>
      <c r="D25" s="537"/>
      <c r="E25" s="516" t="s">
        <v>24</v>
      </c>
      <c r="F25" s="516" t="s">
        <v>25</v>
      </c>
      <c r="G25" s="514"/>
      <c r="J25" s="118" t="s">
        <v>807</v>
      </c>
      <c r="K25" s="550" t="s">
        <v>808</v>
      </c>
      <c r="L25" s="550"/>
      <c r="M25" s="550"/>
      <c r="N25" s="550"/>
      <c r="O25" s="550"/>
      <c r="P25" s="550"/>
      <c r="Q25" s="550"/>
      <c r="R25" s="550"/>
      <c r="S25" s="550"/>
      <c r="T25" s="550"/>
      <c r="U25" s="550"/>
      <c r="V25" s="550"/>
      <c r="W25" s="550"/>
      <c r="X25" s="550"/>
      <c r="Y25" s="550"/>
      <c r="Z25" s="550"/>
      <c r="AA25" s="550"/>
      <c r="AB25" s="550"/>
    </row>
    <row r="26" spans="1:28" ht="51.75" thickBot="1">
      <c r="A26" s="517"/>
      <c r="B26" s="76" t="s">
        <v>21</v>
      </c>
      <c r="C26" s="76" t="s">
        <v>23</v>
      </c>
      <c r="D26" s="517"/>
      <c r="E26" s="517"/>
      <c r="F26" s="517"/>
      <c r="G26" s="515"/>
      <c r="J26" s="118" t="s">
        <v>809</v>
      </c>
      <c r="K26" s="550" t="s">
        <v>823</v>
      </c>
      <c r="L26" s="550"/>
      <c r="M26" s="550"/>
      <c r="N26" s="550"/>
      <c r="O26" s="550"/>
      <c r="P26" s="550"/>
      <c r="Q26" s="550"/>
      <c r="R26" s="550"/>
      <c r="S26" s="550"/>
      <c r="T26" s="550"/>
      <c r="U26" s="550"/>
      <c r="V26" s="550"/>
      <c r="W26" s="550"/>
      <c r="X26" s="550"/>
      <c r="Y26" s="550"/>
      <c r="Z26" s="550"/>
      <c r="AA26" s="550"/>
      <c r="AB26" s="550"/>
    </row>
    <row r="27" spans="1:28" ht="60.75" customHeight="1" thickBot="1">
      <c r="A27" s="513" t="s">
        <v>314</v>
      </c>
      <c r="B27" s="528" t="s">
        <v>418</v>
      </c>
      <c r="C27" s="528"/>
      <c r="D27" s="76" t="s">
        <v>26</v>
      </c>
      <c r="E27" s="81">
        <v>15</v>
      </c>
      <c r="F27" s="81">
        <v>0</v>
      </c>
      <c r="G27" s="81" t="s">
        <v>548</v>
      </c>
      <c r="J27" s="119" t="s">
        <v>811</v>
      </c>
      <c r="K27" s="550" t="s">
        <v>824</v>
      </c>
      <c r="L27" s="550"/>
      <c r="M27" s="550"/>
      <c r="N27" s="550"/>
      <c r="O27" s="550"/>
      <c r="P27" s="550"/>
      <c r="Q27" s="550"/>
      <c r="R27" s="550"/>
      <c r="S27" s="550"/>
      <c r="T27" s="550"/>
      <c r="U27" s="550"/>
      <c r="V27" s="550"/>
      <c r="W27" s="550"/>
      <c r="X27" s="550"/>
      <c r="Y27" s="550"/>
      <c r="Z27" s="550"/>
      <c r="AA27" s="550"/>
      <c r="AB27" s="550"/>
    </row>
    <row r="28" spans="1:28" ht="37.5" customHeight="1">
      <c r="A28" s="514"/>
      <c r="B28" s="529"/>
      <c r="C28" s="529"/>
      <c r="D28" s="528" t="s">
        <v>27</v>
      </c>
      <c r="E28" s="511">
        <v>5</v>
      </c>
      <c r="F28" s="511">
        <v>0</v>
      </c>
      <c r="G28" s="511" t="s">
        <v>554</v>
      </c>
      <c r="J28" s="417" t="s">
        <v>825</v>
      </c>
      <c r="K28" s="417"/>
      <c r="L28" s="417"/>
      <c r="M28" s="417"/>
      <c r="N28" s="417"/>
      <c r="O28" s="417"/>
      <c r="P28" s="417"/>
      <c r="Q28" s="417"/>
      <c r="R28" s="417"/>
      <c r="S28" s="417"/>
      <c r="T28" s="417"/>
      <c r="U28" s="417"/>
      <c r="V28" s="417"/>
      <c r="W28" s="417"/>
      <c r="X28" s="417"/>
      <c r="Y28" s="417"/>
      <c r="Z28" s="417"/>
      <c r="AA28" s="417"/>
      <c r="AB28" s="417"/>
    </row>
    <row r="29" spans="1:28" ht="21.75" customHeight="1" thickBot="1">
      <c r="A29" s="514"/>
      <c r="B29" s="529"/>
      <c r="C29" s="529"/>
      <c r="D29" s="530"/>
      <c r="E29" s="512"/>
      <c r="F29" s="512"/>
      <c r="G29" s="512"/>
    </row>
    <row r="30" spans="1:28" ht="19.5" customHeight="1" thickBot="1">
      <c r="A30" s="514"/>
      <c r="B30" s="529"/>
      <c r="C30" s="529"/>
      <c r="D30" s="76" t="s">
        <v>28</v>
      </c>
      <c r="E30" s="81">
        <v>0</v>
      </c>
      <c r="F30" s="81">
        <v>15</v>
      </c>
      <c r="G30" s="81"/>
      <c r="J30" s="507" t="s">
        <v>814</v>
      </c>
      <c r="K30" s="507"/>
      <c r="L30" s="507"/>
      <c r="M30" s="507"/>
      <c r="N30" s="507"/>
      <c r="O30" s="507"/>
      <c r="P30" s="507"/>
      <c r="Q30" s="507"/>
      <c r="R30" s="507"/>
      <c r="S30" s="507"/>
      <c r="T30" s="507"/>
      <c r="U30" s="507"/>
      <c r="V30" s="507"/>
      <c r="W30" s="507"/>
      <c r="X30" s="507"/>
      <c r="Y30" s="507"/>
      <c r="Z30" s="507"/>
      <c r="AA30" s="507"/>
      <c r="AB30" s="507"/>
    </row>
    <row r="31" spans="1:28" ht="33.75" customHeight="1" thickBot="1">
      <c r="A31" s="514"/>
      <c r="B31" s="529"/>
      <c r="C31" s="529"/>
      <c r="D31" s="76" t="s">
        <v>29</v>
      </c>
      <c r="E31" s="81">
        <v>10</v>
      </c>
      <c r="F31" s="81">
        <v>0</v>
      </c>
      <c r="G31" s="81" t="s">
        <v>555</v>
      </c>
      <c r="J31" s="119" t="s">
        <v>807</v>
      </c>
      <c r="K31" s="571" t="s">
        <v>815</v>
      </c>
      <c r="L31" s="571"/>
      <c r="M31" s="571"/>
      <c r="N31" s="571"/>
      <c r="O31" s="571"/>
      <c r="P31" s="571"/>
      <c r="Q31" s="571"/>
      <c r="R31" s="571"/>
      <c r="S31" s="571"/>
      <c r="T31" s="571"/>
      <c r="U31" s="571"/>
      <c r="V31" s="571"/>
      <c r="W31" s="571"/>
      <c r="X31" s="571"/>
      <c r="Y31" s="571"/>
      <c r="Z31" s="571"/>
      <c r="AA31" s="571"/>
      <c r="AB31" s="571"/>
    </row>
    <row r="32" spans="1:28" ht="51.75" thickBot="1">
      <c r="A32" s="514"/>
      <c r="B32" s="529"/>
      <c r="C32" s="529"/>
      <c r="D32" s="76" t="s">
        <v>30</v>
      </c>
      <c r="E32" s="81">
        <v>15</v>
      </c>
      <c r="F32" s="81">
        <v>0</v>
      </c>
      <c r="G32" s="81" t="s">
        <v>319</v>
      </c>
      <c r="J32" s="133" t="s">
        <v>809</v>
      </c>
      <c r="K32" s="550" t="s">
        <v>826</v>
      </c>
      <c r="L32" s="550"/>
      <c r="M32" s="550"/>
      <c r="N32" s="550"/>
      <c r="O32" s="550"/>
      <c r="P32" s="550"/>
      <c r="Q32" s="550"/>
      <c r="R32" s="550"/>
      <c r="S32" s="550"/>
      <c r="T32" s="550"/>
      <c r="U32" s="550"/>
      <c r="V32" s="550"/>
      <c r="W32" s="550"/>
      <c r="X32" s="550"/>
      <c r="Y32" s="550"/>
      <c r="Z32" s="550"/>
      <c r="AA32" s="550"/>
      <c r="AB32" s="550"/>
    </row>
    <row r="33" spans="1:28" ht="51.75" thickBot="1">
      <c r="A33" s="514"/>
      <c r="B33" s="529"/>
      <c r="C33" s="529"/>
      <c r="D33" s="76" t="s">
        <v>31</v>
      </c>
      <c r="E33" s="81">
        <v>10</v>
      </c>
      <c r="F33" s="81">
        <v>0</v>
      </c>
      <c r="G33" s="81" t="s">
        <v>555</v>
      </c>
      <c r="J33" s="133" t="s">
        <v>811</v>
      </c>
      <c r="K33" s="550" t="s">
        <v>824</v>
      </c>
      <c r="L33" s="550"/>
      <c r="M33" s="550"/>
      <c r="N33" s="550"/>
      <c r="O33" s="550"/>
      <c r="P33" s="550"/>
      <c r="Q33" s="550"/>
      <c r="R33" s="550"/>
      <c r="S33" s="550"/>
      <c r="T33" s="550"/>
      <c r="U33" s="550"/>
      <c r="V33" s="550"/>
      <c r="W33" s="550"/>
      <c r="X33" s="550"/>
      <c r="Y33" s="550"/>
      <c r="Z33" s="550"/>
      <c r="AA33" s="550"/>
      <c r="AB33" s="550"/>
    </row>
    <row r="34" spans="1:28" ht="39" thickBot="1">
      <c r="A34" s="514"/>
      <c r="B34" s="529"/>
      <c r="C34" s="529"/>
      <c r="D34" s="76" t="s">
        <v>32</v>
      </c>
      <c r="E34" s="81">
        <v>30</v>
      </c>
      <c r="F34" s="81"/>
      <c r="G34" s="81" t="s">
        <v>551</v>
      </c>
      <c r="J34" s="120" t="s">
        <v>818</v>
      </c>
      <c r="K34" s="575" t="s">
        <v>819</v>
      </c>
      <c r="L34" s="575"/>
      <c r="M34" s="575"/>
      <c r="N34" s="575"/>
      <c r="O34" s="575"/>
      <c r="P34" s="575"/>
      <c r="Q34" s="575"/>
      <c r="R34" s="575"/>
      <c r="S34" s="575"/>
      <c r="T34" s="575"/>
      <c r="U34" s="575"/>
      <c r="V34" s="575"/>
      <c r="W34" s="575"/>
      <c r="X34" s="575"/>
      <c r="Y34" s="575"/>
      <c r="Z34" s="575"/>
      <c r="AA34" s="575"/>
      <c r="AB34" s="575"/>
    </row>
    <row r="35" spans="1:28" ht="13.5" thickBot="1">
      <c r="A35" s="515"/>
      <c r="B35" s="530"/>
      <c r="C35" s="530"/>
      <c r="D35" s="77" t="s">
        <v>33</v>
      </c>
      <c r="E35" s="80">
        <v>85</v>
      </c>
      <c r="F35" s="80">
        <v>15</v>
      </c>
      <c r="G35" s="80"/>
    </row>
    <row r="36" spans="1:28" ht="20.25">
      <c r="A36" s="72"/>
      <c r="B36" s="78"/>
      <c r="C36" s="78"/>
      <c r="D36" s="79"/>
      <c r="E36" s="72"/>
      <c r="F36" s="72"/>
      <c r="G36" s="72"/>
      <c r="J36" s="507" t="s">
        <v>820</v>
      </c>
      <c r="K36" s="507"/>
      <c r="L36" s="507"/>
      <c r="M36" s="507"/>
      <c r="N36" s="507"/>
      <c r="O36" s="507"/>
      <c r="P36" s="507"/>
      <c r="Q36" s="507"/>
      <c r="R36" s="507"/>
      <c r="S36" s="507"/>
      <c r="T36" s="507"/>
      <c r="U36" s="507"/>
      <c r="V36" s="507"/>
      <c r="W36" s="507"/>
      <c r="X36" s="507"/>
      <c r="Y36" s="507"/>
      <c r="Z36" s="507"/>
      <c r="AA36" s="507"/>
      <c r="AB36" s="507"/>
    </row>
    <row r="37" spans="1:28" ht="15.75">
      <c r="A37" s="72"/>
      <c r="B37" s="78"/>
      <c r="C37" s="78"/>
      <c r="D37" s="79"/>
      <c r="E37" s="72"/>
      <c r="F37" s="72"/>
      <c r="G37" s="72"/>
      <c r="J37" s="119" t="s">
        <v>807</v>
      </c>
      <c r="K37" s="571" t="s">
        <v>808</v>
      </c>
      <c r="L37" s="571"/>
      <c r="M37" s="571"/>
      <c r="N37" s="571"/>
      <c r="O37" s="571"/>
      <c r="P37" s="571"/>
      <c r="Q37" s="571"/>
      <c r="R37" s="571"/>
      <c r="S37" s="571"/>
      <c r="T37" s="571"/>
      <c r="U37" s="571"/>
      <c r="V37" s="571"/>
      <c r="W37" s="571"/>
      <c r="X37" s="571"/>
      <c r="Y37" s="571"/>
      <c r="Z37" s="571"/>
      <c r="AA37" s="571"/>
      <c r="AB37" s="571"/>
    </row>
    <row r="38" spans="1:28" ht="15.75">
      <c r="A38" s="73"/>
      <c r="B38" s="73"/>
      <c r="C38" s="73"/>
      <c r="D38" s="73"/>
      <c r="E38" s="73"/>
      <c r="F38" s="73"/>
      <c r="G38" s="73"/>
      <c r="J38" s="119" t="s">
        <v>809</v>
      </c>
      <c r="K38" s="550" t="s">
        <v>823</v>
      </c>
      <c r="L38" s="550"/>
      <c r="M38" s="550"/>
      <c r="N38" s="550"/>
      <c r="O38" s="550"/>
      <c r="P38" s="550"/>
      <c r="Q38" s="550"/>
      <c r="R38" s="550"/>
      <c r="S38" s="550"/>
      <c r="T38" s="550"/>
      <c r="U38" s="550"/>
      <c r="V38" s="550"/>
      <c r="W38" s="550"/>
      <c r="X38" s="550"/>
      <c r="Y38" s="550"/>
      <c r="Z38" s="550"/>
      <c r="AA38" s="550"/>
      <c r="AB38" s="550"/>
    </row>
    <row r="39" spans="1:28" ht="50.25" customHeight="1">
      <c r="A39" s="561"/>
      <c r="B39" s="561"/>
      <c r="C39" s="388" t="s">
        <v>34</v>
      </c>
      <c r="D39" s="388"/>
      <c r="E39" s="388"/>
      <c r="F39" s="392" t="s">
        <v>226</v>
      </c>
      <c r="G39" s="392"/>
      <c r="J39" s="119" t="s">
        <v>811</v>
      </c>
      <c r="K39" s="550" t="s">
        <v>824</v>
      </c>
      <c r="L39" s="550"/>
      <c r="M39" s="550"/>
      <c r="N39" s="550"/>
      <c r="O39" s="550"/>
      <c r="P39" s="550"/>
      <c r="Q39" s="550"/>
      <c r="R39" s="550"/>
      <c r="S39" s="550"/>
      <c r="T39" s="550"/>
      <c r="U39" s="550"/>
      <c r="V39" s="550"/>
      <c r="W39" s="550"/>
      <c r="X39" s="550"/>
      <c r="Y39" s="550"/>
      <c r="Z39" s="550"/>
      <c r="AA39" s="550"/>
      <c r="AB39" s="550"/>
    </row>
    <row r="40" spans="1:28" ht="71.25" customHeight="1">
      <c r="A40" s="561"/>
      <c r="B40" s="561"/>
      <c r="C40" s="388"/>
      <c r="D40" s="388"/>
      <c r="E40" s="388"/>
      <c r="F40" s="392" t="s">
        <v>53</v>
      </c>
      <c r="G40" s="392"/>
      <c r="J40" s="119" t="s">
        <v>818</v>
      </c>
      <c r="K40" s="572" t="s">
        <v>821</v>
      </c>
      <c r="L40" s="573"/>
      <c r="M40" s="573"/>
      <c r="N40" s="573"/>
      <c r="O40" s="573"/>
      <c r="P40" s="573"/>
      <c r="Q40" s="573"/>
      <c r="R40" s="573"/>
      <c r="S40" s="573"/>
      <c r="T40" s="573"/>
      <c r="U40" s="573"/>
      <c r="V40" s="573"/>
      <c r="W40" s="573"/>
      <c r="X40" s="573"/>
      <c r="Y40" s="573"/>
      <c r="Z40" s="573"/>
      <c r="AA40" s="573"/>
      <c r="AB40" s="574"/>
    </row>
    <row r="41" spans="1:28" ht="15.75" customHeight="1">
      <c r="A41" s="561"/>
      <c r="B41" s="561"/>
      <c r="C41" s="388"/>
      <c r="D41" s="388"/>
      <c r="E41" s="388"/>
      <c r="F41" s="518" t="s">
        <v>875</v>
      </c>
      <c r="G41" s="519"/>
      <c r="J41" s="99"/>
      <c r="K41" s="99"/>
      <c r="L41" s="99"/>
      <c r="M41" s="99"/>
      <c r="N41" s="124"/>
      <c r="O41" s="99"/>
      <c r="P41" s="99"/>
      <c r="Q41" s="99"/>
      <c r="R41" s="99"/>
      <c r="S41" s="99"/>
      <c r="T41" s="99"/>
      <c r="U41" s="99"/>
      <c r="V41" s="99"/>
      <c r="W41" s="99"/>
      <c r="X41" s="99"/>
      <c r="Y41" s="99"/>
      <c r="Z41" s="99"/>
      <c r="AA41" s="99"/>
      <c r="AB41" s="99"/>
    </row>
    <row r="42" spans="1:28" ht="15" thickBot="1">
      <c r="A42" s="72"/>
      <c r="B42" s="78"/>
      <c r="C42" s="78"/>
      <c r="D42" s="79"/>
      <c r="E42" s="72"/>
      <c r="F42" s="72"/>
      <c r="G42" s="72"/>
      <c r="J42" s="99"/>
      <c r="K42" s="99"/>
      <c r="L42" s="99"/>
      <c r="M42" s="99"/>
      <c r="N42" s="124"/>
      <c r="O42" s="99"/>
      <c r="P42" s="99"/>
      <c r="Q42" s="99"/>
      <c r="R42" s="99"/>
      <c r="S42" s="99"/>
      <c r="T42" s="99"/>
      <c r="U42" s="99"/>
      <c r="V42" s="99"/>
      <c r="W42" s="99"/>
      <c r="X42" s="99"/>
      <c r="Y42" s="99"/>
      <c r="Z42" s="99"/>
      <c r="AA42" s="99"/>
      <c r="AB42" s="99"/>
    </row>
    <row r="43" spans="1:28" ht="15" thickBot="1">
      <c r="A43" s="516" t="s">
        <v>16</v>
      </c>
      <c r="B43" s="520" t="s">
        <v>17</v>
      </c>
      <c r="C43" s="521"/>
      <c r="D43" s="516" t="s">
        <v>18</v>
      </c>
      <c r="E43" s="520" t="s">
        <v>417</v>
      </c>
      <c r="F43" s="521"/>
      <c r="G43" s="513" t="s">
        <v>19</v>
      </c>
      <c r="J43" s="99"/>
      <c r="K43" s="99"/>
      <c r="L43" s="99"/>
      <c r="M43" s="99"/>
      <c r="N43" s="124"/>
      <c r="O43" s="99"/>
      <c r="P43" s="99"/>
      <c r="Q43" s="99"/>
      <c r="R43" s="99"/>
      <c r="S43" s="99"/>
      <c r="T43" s="99"/>
      <c r="U43" s="99"/>
      <c r="V43" s="99"/>
      <c r="W43" s="99"/>
      <c r="X43" s="99"/>
      <c r="Y43" s="99"/>
      <c r="Z43" s="99"/>
      <c r="AA43" s="99"/>
      <c r="AB43" s="99"/>
    </row>
    <row r="44" spans="1:28">
      <c r="A44" s="537"/>
      <c r="B44" s="74" t="s">
        <v>20</v>
      </c>
      <c r="C44" s="74" t="s">
        <v>22</v>
      </c>
      <c r="D44" s="537"/>
      <c r="E44" s="516" t="s">
        <v>24</v>
      </c>
      <c r="F44" s="516" t="s">
        <v>25</v>
      </c>
      <c r="G44" s="514"/>
    </row>
    <row r="45" spans="1:28" ht="51.75" thickBot="1">
      <c r="A45" s="517"/>
      <c r="B45" s="76" t="s">
        <v>21</v>
      </c>
      <c r="C45" s="76" t="s">
        <v>23</v>
      </c>
      <c r="D45" s="517"/>
      <c r="E45" s="517"/>
      <c r="F45" s="517"/>
      <c r="G45" s="515"/>
    </row>
    <row r="46" spans="1:28" ht="55.5" customHeight="1" thickBot="1">
      <c r="A46" s="513" t="s">
        <v>558</v>
      </c>
      <c r="B46" s="528" t="s">
        <v>418</v>
      </c>
      <c r="C46" s="528"/>
      <c r="D46" s="76" t="s">
        <v>26</v>
      </c>
      <c r="E46" s="81">
        <v>15</v>
      </c>
      <c r="F46" s="81">
        <v>0</v>
      </c>
      <c r="G46" s="81" t="s">
        <v>548</v>
      </c>
    </row>
    <row r="47" spans="1:28">
      <c r="A47" s="514"/>
      <c r="B47" s="529"/>
      <c r="C47" s="529"/>
      <c r="D47" s="528" t="s">
        <v>27</v>
      </c>
      <c r="E47" s="511">
        <v>5</v>
      </c>
      <c r="F47" s="511">
        <v>0</v>
      </c>
      <c r="G47" s="511" t="s">
        <v>554</v>
      </c>
    </row>
    <row r="48" spans="1:28" ht="13.5" thickBot="1">
      <c r="A48" s="514"/>
      <c r="B48" s="529"/>
      <c r="C48" s="529"/>
      <c r="D48" s="530"/>
      <c r="E48" s="512"/>
      <c r="F48" s="512"/>
      <c r="G48" s="512"/>
    </row>
    <row r="49" spans="1:7" ht="21" customHeight="1" thickBot="1">
      <c r="A49" s="514"/>
      <c r="B49" s="529"/>
      <c r="C49" s="529"/>
      <c r="D49" s="76" t="s">
        <v>28</v>
      </c>
      <c r="E49" s="81">
        <v>0</v>
      </c>
      <c r="F49" s="81">
        <v>15</v>
      </c>
      <c r="G49" s="81"/>
    </row>
    <row r="50" spans="1:7" ht="35.25" customHeight="1" thickBot="1">
      <c r="A50" s="514"/>
      <c r="B50" s="529"/>
      <c r="C50" s="529"/>
      <c r="D50" s="76" t="s">
        <v>29</v>
      </c>
      <c r="E50" s="81">
        <v>10</v>
      </c>
      <c r="F50" s="81">
        <v>0</v>
      </c>
      <c r="G50" s="81" t="s">
        <v>559</v>
      </c>
    </row>
    <row r="51" spans="1:7" ht="51.75" thickBot="1">
      <c r="A51" s="514"/>
      <c r="B51" s="529"/>
      <c r="C51" s="529"/>
      <c r="D51" s="76" t="s">
        <v>30</v>
      </c>
      <c r="E51" s="81">
        <v>15</v>
      </c>
      <c r="F51" s="81">
        <v>0</v>
      </c>
      <c r="G51" s="81" t="s">
        <v>319</v>
      </c>
    </row>
    <row r="52" spans="1:7" ht="51.75" thickBot="1">
      <c r="A52" s="514"/>
      <c r="B52" s="529"/>
      <c r="C52" s="529"/>
      <c r="D52" s="76" t="s">
        <v>31</v>
      </c>
      <c r="E52" s="81">
        <v>10</v>
      </c>
      <c r="F52" s="81">
        <v>0</v>
      </c>
      <c r="G52" s="81" t="s">
        <v>559</v>
      </c>
    </row>
    <row r="53" spans="1:7" ht="39" thickBot="1">
      <c r="A53" s="514"/>
      <c r="B53" s="529"/>
      <c r="C53" s="529"/>
      <c r="D53" s="76" t="s">
        <v>32</v>
      </c>
      <c r="E53" s="81">
        <v>30</v>
      </c>
      <c r="F53" s="81">
        <v>0</v>
      </c>
      <c r="G53" s="81" t="s">
        <v>551</v>
      </c>
    </row>
    <row r="54" spans="1:7" ht="13.5" thickBot="1">
      <c r="A54" s="515"/>
      <c r="B54" s="530"/>
      <c r="C54" s="530"/>
      <c r="D54" s="77" t="s">
        <v>33</v>
      </c>
      <c r="E54" s="80">
        <v>85</v>
      </c>
      <c r="F54" s="80">
        <v>15</v>
      </c>
      <c r="G54" s="80"/>
    </row>
    <row r="55" spans="1:7">
      <c r="A55" s="73"/>
      <c r="B55" s="73"/>
      <c r="C55" s="73"/>
      <c r="D55" s="73"/>
      <c r="E55" s="73"/>
      <c r="F55" s="73"/>
      <c r="G55" s="73"/>
    </row>
    <row r="56" spans="1:7" ht="13.5" thickBot="1">
      <c r="A56" s="73"/>
      <c r="B56" s="73"/>
      <c r="C56" s="73"/>
      <c r="D56" s="73"/>
      <c r="E56" s="73"/>
      <c r="F56" s="73"/>
      <c r="G56" s="73"/>
    </row>
    <row r="57" spans="1:7">
      <c r="A57" s="538" t="s">
        <v>186</v>
      </c>
      <c r="B57" s="539"/>
      <c r="C57" s="540"/>
      <c r="D57" s="562" t="s">
        <v>187</v>
      </c>
      <c r="E57" s="563"/>
      <c r="F57" s="563"/>
      <c r="G57" s="564"/>
    </row>
    <row r="58" spans="1:7">
      <c r="A58" s="541"/>
      <c r="B58" s="542"/>
      <c r="C58" s="543"/>
      <c r="D58" s="565" t="s">
        <v>188</v>
      </c>
      <c r="E58" s="566"/>
      <c r="F58" s="566"/>
      <c r="G58" s="567"/>
    </row>
    <row r="59" spans="1:7">
      <c r="A59" s="541"/>
      <c r="B59" s="542"/>
      <c r="C59" s="543"/>
      <c r="D59" s="565" t="s">
        <v>189</v>
      </c>
      <c r="E59" s="566"/>
      <c r="F59" s="566"/>
      <c r="G59" s="567"/>
    </row>
    <row r="60" spans="1:7">
      <c r="A60" s="522" t="s">
        <v>190</v>
      </c>
      <c r="B60" s="523"/>
      <c r="C60" s="524"/>
      <c r="D60" s="531">
        <v>0</v>
      </c>
      <c r="E60" s="532"/>
      <c r="F60" s="532"/>
      <c r="G60" s="533"/>
    </row>
    <row r="61" spans="1:7">
      <c r="A61" s="522" t="s">
        <v>191</v>
      </c>
      <c r="B61" s="523"/>
      <c r="C61" s="524"/>
      <c r="D61" s="531">
        <v>1</v>
      </c>
      <c r="E61" s="532"/>
      <c r="F61" s="532"/>
      <c r="G61" s="533"/>
    </row>
    <row r="62" spans="1:7" ht="13.5" thickBot="1">
      <c r="A62" s="525" t="s">
        <v>192</v>
      </c>
      <c r="B62" s="526"/>
      <c r="C62" s="527"/>
      <c r="D62" s="534">
        <v>2</v>
      </c>
      <c r="E62" s="535"/>
      <c r="F62" s="535"/>
      <c r="G62" s="536"/>
    </row>
    <row r="63" spans="1:7">
      <c r="A63" s="73"/>
      <c r="B63" s="73"/>
      <c r="C63" s="73"/>
      <c r="D63" s="73"/>
      <c r="E63" s="73"/>
      <c r="F63" s="73"/>
      <c r="G63" s="73"/>
    </row>
    <row r="64" spans="1:7">
      <c r="A64" s="402" t="s">
        <v>452</v>
      </c>
      <c r="B64" s="402"/>
      <c r="C64" s="402"/>
      <c r="D64" s="402"/>
      <c r="E64" s="402"/>
      <c r="F64" s="402"/>
      <c r="G64" s="402"/>
    </row>
  </sheetData>
  <mergeCells count="93">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 ref="J5:P5"/>
    <mergeCell ref="J6:J7"/>
    <mergeCell ref="K6:M6"/>
    <mergeCell ref="O6:P6"/>
    <mergeCell ref="J15:N15"/>
    <mergeCell ref="J24:AB24"/>
    <mergeCell ref="K25:AB25"/>
    <mergeCell ref="K26:AB26"/>
    <mergeCell ref="K27:AB27"/>
    <mergeCell ref="J28:AB28"/>
    <mergeCell ref="J30:AB30"/>
    <mergeCell ref="K31:AB31"/>
    <mergeCell ref="K32:AB32"/>
    <mergeCell ref="K33:AB33"/>
    <mergeCell ref="K34:AB34"/>
    <mergeCell ref="J36:AB36"/>
    <mergeCell ref="K37:AB37"/>
    <mergeCell ref="K38:AB38"/>
    <mergeCell ref="K39:AB39"/>
    <mergeCell ref="K40:AB40"/>
    <mergeCell ref="J1:K3"/>
    <mergeCell ref="L1:N3"/>
    <mergeCell ref="O1:P1"/>
    <mergeCell ref="O2:P2"/>
    <mergeCell ref="O3:P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F83"/>
  <sheetViews>
    <sheetView topLeftCell="A18" zoomScale="70" zoomScaleNormal="70" workbookViewId="0">
      <selection activeCell="O15" sqref="O15"/>
    </sheetView>
  </sheetViews>
  <sheetFormatPr baseColWidth="10" defaultRowHeight="12.75"/>
  <cols>
    <col min="1" max="3" width="13.42578125" customWidth="1"/>
    <col min="4" max="4" width="22.42578125" customWidth="1"/>
    <col min="7" max="7" width="21.140625" customWidth="1"/>
    <col min="12" max="12" width="6.7109375" customWidth="1"/>
    <col min="17" max="17" width="24.28515625" customWidth="1"/>
    <col min="21" max="21" width="8.5703125" customWidth="1"/>
    <col min="26" max="26" width="17.140625" customWidth="1"/>
    <col min="35" max="35" width="20.5703125" customWidth="1"/>
    <col min="44" max="44" width="20.5703125" customWidth="1"/>
    <col min="53" max="53" width="31" customWidth="1"/>
  </cols>
  <sheetData>
    <row r="1" spans="1:58" ht="15.75" customHeight="1">
      <c r="A1" s="561"/>
      <c r="B1" s="561"/>
      <c r="C1" s="388" t="s">
        <v>34</v>
      </c>
      <c r="D1" s="388"/>
      <c r="E1" s="388"/>
      <c r="F1" s="392" t="s">
        <v>226</v>
      </c>
      <c r="G1" s="392"/>
    </row>
    <row r="2" spans="1:58" ht="15.75" customHeight="1" thickBot="1">
      <c r="A2" s="561"/>
      <c r="B2" s="561"/>
      <c r="C2" s="388"/>
      <c r="D2" s="388"/>
      <c r="E2" s="388"/>
      <c r="F2" s="392" t="s">
        <v>53</v>
      </c>
      <c r="G2" s="392"/>
    </row>
    <row r="3" spans="1:58" ht="15.75" customHeight="1" thickBot="1">
      <c r="A3" s="561"/>
      <c r="B3" s="561"/>
      <c r="C3" s="388"/>
      <c r="D3" s="388"/>
      <c r="E3" s="388"/>
      <c r="F3" s="518" t="s">
        <v>875</v>
      </c>
      <c r="G3" s="519"/>
      <c r="K3" s="99"/>
      <c r="L3" s="99"/>
      <c r="M3" s="508" t="s">
        <v>783</v>
      </c>
      <c r="N3" s="509"/>
      <c r="O3" s="509"/>
      <c r="P3" s="509"/>
      <c r="Q3" s="509"/>
      <c r="R3" s="509"/>
      <c r="S3" s="583"/>
      <c r="T3" s="135"/>
      <c r="U3" s="99"/>
      <c r="V3" s="508" t="s">
        <v>783</v>
      </c>
      <c r="W3" s="509"/>
      <c r="X3" s="509"/>
      <c r="Y3" s="509"/>
      <c r="Z3" s="509"/>
      <c r="AA3" s="509"/>
      <c r="AB3" s="583"/>
      <c r="AC3" s="135"/>
      <c r="AD3" s="99"/>
      <c r="AE3" s="508" t="s">
        <v>783</v>
      </c>
      <c r="AF3" s="509"/>
      <c r="AG3" s="509"/>
      <c r="AH3" s="509"/>
      <c r="AI3" s="509"/>
      <c r="AJ3" s="509"/>
      <c r="AK3" s="583"/>
      <c r="AL3" s="135"/>
      <c r="AM3" s="99"/>
      <c r="AN3" s="508" t="s">
        <v>783</v>
      </c>
      <c r="AO3" s="509"/>
      <c r="AP3" s="509"/>
      <c r="AQ3" s="509"/>
      <c r="AR3" s="509"/>
      <c r="AS3" s="509"/>
      <c r="AT3" s="583"/>
      <c r="AU3" s="135"/>
      <c r="AV3" s="99"/>
      <c r="AW3" s="508" t="s">
        <v>783</v>
      </c>
      <c r="AX3" s="509"/>
      <c r="AY3" s="509"/>
      <c r="AZ3" s="509"/>
      <c r="BA3" s="509"/>
      <c r="BB3" s="509"/>
      <c r="BC3" s="583"/>
      <c r="BD3" s="135"/>
      <c r="BE3" s="99"/>
      <c r="BF3" s="99"/>
    </row>
    <row r="4" spans="1:58" ht="26.25" thickBot="1">
      <c r="A4" s="73"/>
      <c r="B4" s="73"/>
      <c r="C4" s="73"/>
      <c r="D4" s="73"/>
      <c r="E4" s="73"/>
      <c r="F4" s="73"/>
      <c r="G4" s="73"/>
      <c r="K4" s="99"/>
      <c r="L4" s="99"/>
      <c r="M4" s="584" t="s">
        <v>784</v>
      </c>
      <c r="N4" s="579" t="s">
        <v>785</v>
      </c>
      <c r="O4" s="580"/>
      <c r="P4" s="581"/>
      <c r="Q4" s="138" t="s">
        <v>786</v>
      </c>
      <c r="R4" s="579" t="s">
        <v>787</v>
      </c>
      <c r="S4" s="582"/>
      <c r="T4" s="101"/>
      <c r="U4" s="99"/>
      <c r="V4" s="584" t="s">
        <v>784</v>
      </c>
      <c r="W4" s="579" t="s">
        <v>785</v>
      </c>
      <c r="X4" s="580"/>
      <c r="Y4" s="581"/>
      <c r="Z4" s="138" t="s">
        <v>786</v>
      </c>
      <c r="AA4" s="579" t="s">
        <v>787</v>
      </c>
      <c r="AB4" s="582"/>
      <c r="AC4" s="101"/>
      <c r="AD4" s="99"/>
      <c r="AE4" s="554" t="s">
        <v>784</v>
      </c>
      <c r="AF4" s="556" t="s">
        <v>785</v>
      </c>
      <c r="AG4" s="557"/>
      <c r="AH4" s="558"/>
      <c r="AI4" s="100" t="s">
        <v>786</v>
      </c>
      <c r="AJ4" s="559" t="s">
        <v>787</v>
      </c>
      <c r="AK4" s="560"/>
      <c r="AL4" s="101"/>
      <c r="AM4" s="99"/>
      <c r="AN4" s="554" t="s">
        <v>784</v>
      </c>
      <c r="AO4" s="556" t="s">
        <v>785</v>
      </c>
      <c r="AP4" s="557"/>
      <c r="AQ4" s="558"/>
      <c r="AR4" s="100" t="s">
        <v>786</v>
      </c>
      <c r="AS4" s="559" t="s">
        <v>787</v>
      </c>
      <c r="AT4" s="560"/>
      <c r="AU4" s="101"/>
      <c r="AV4" s="99"/>
      <c r="AW4" s="554" t="s">
        <v>784</v>
      </c>
      <c r="AX4" s="556" t="s">
        <v>785</v>
      </c>
      <c r="AY4" s="557"/>
      <c r="AZ4" s="558"/>
      <c r="BA4" s="100" t="s">
        <v>786</v>
      </c>
      <c r="BB4" s="559" t="s">
        <v>787</v>
      </c>
      <c r="BC4" s="560"/>
      <c r="BD4" s="101"/>
      <c r="BE4" s="99"/>
      <c r="BF4" s="99"/>
    </row>
    <row r="5" spans="1:58" ht="26.25" thickBot="1">
      <c r="A5" s="516" t="s">
        <v>16</v>
      </c>
      <c r="B5" s="520" t="s">
        <v>17</v>
      </c>
      <c r="C5" s="521"/>
      <c r="D5" s="516" t="s">
        <v>18</v>
      </c>
      <c r="E5" s="520" t="s">
        <v>417</v>
      </c>
      <c r="F5" s="521"/>
      <c r="G5" s="513" t="s">
        <v>19</v>
      </c>
      <c r="I5" s="47"/>
      <c r="K5" s="99"/>
      <c r="L5" s="99"/>
      <c r="M5" s="585"/>
      <c r="N5" s="138" t="s">
        <v>20</v>
      </c>
      <c r="O5" s="138" t="s">
        <v>788</v>
      </c>
      <c r="P5" s="138" t="s">
        <v>22</v>
      </c>
      <c r="Q5" s="138" t="s">
        <v>789</v>
      </c>
      <c r="R5" s="138" t="s">
        <v>790</v>
      </c>
      <c r="S5" s="143" t="s">
        <v>791</v>
      </c>
      <c r="T5" s="101"/>
      <c r="U5" s="99"/>
      <c r="V5" s="585"/>
      <c r="W5" s="138" t="s">
        <v>20</v>
      </c>
      <c r="X5" s="138" t="s">
        <v>788</v>
      </c>
      <c r="Y5" s="138" t="s">
        <v>22</v>
      </c>
      <c r="Z5" s="138" t="s">
        <v>789</v>
      </c>
      <c r="AA5" s="138" t="s">
        <v>790</v>
      </c>
      <c r="AB5" s="143" t="s">
        <v>791</v>
      </c>
      <c r="AC5" s="101"/>
      <c r="AD5" s="99"/>
      <c r="AE5" s="555"/>
      <c r="AF5" s="102" t="s">
        <v>20</v>
      </c>
      <c r="AG5" s="102" t="s">
        <v>788</v>
      </c>
      <c r="AH5" s="102" t="s">
        <v>22</v>
      </c>
      <c r="AI5" s="103" t="s">
        <v>789</v>
      </c>
      <c r="AJ5" s="104" t="s">
        <v>790</v>
      </c>
      <c r="AK5" s="105" t="s">
        <v>791</v>
      </c>
      <c r="AL5" s="101"/>
      <c r="AM5" s="99"/>
      <c r="AN5" s="555"/>
      <c r="AO5" s="102" t="s">
        <v>20</v>
      </c>
      <c r="AP5" s="144" t="s">
        <v>788</v>
      </c>
      <c r="AQ5" s="144" t="s">
        <v>22</v>
      </c>
      <c r="AR5" s="144" t="s">
        <v>789</v>
      </c>
      <c r="AS5" s="144" t="s">
        <v>790</v>
      </c>
      <c r="AT5" s="105" t="s">
        <v>791</v>
      </c>
      <c r="AU5" s="101"/>
      <c r="AV5" s="99"/>
      <c r="AW5" s="555"/>
      <c r="AX5" s="102" t="s">
        <v>20</v>
      </c>
      <c r="AY5" s="102" t="s">
        <v>788</v>
      </c>
      <c r="AZ5" s="102" t="s">
        <v>22</v>
      </c>
      <c r="BA5" s="103" t="s">
        <v>789</v>
      </c>
      <c r="BB5" s="104" t="s">
        <v>790</v>
      </c>
      <c r="BC5" s="105" t="s">
        <v>791</v>
      </c>
      <c r="BD5" s="101"/>
      <c r="BE5" s="99"/>
      <c r="BF5" s="99"/>
    </row>
    <row r="6" spans="1:58" ht="214.5" thickBot="1">
      <c r="A6" s="537"/>
      <c r="B6" s="74" t="s">
        <v>20</v>
      </c>
      <c r="C6" s="74" t="s">
        <v>22</v>
      </c>
      <c r="D6" s="537"/>
      <c r="E6" s="516" t="s">
        <v>24</v>
      </c>
      <c r="F6" s="516" t="s">
        <v>25</v>
      </c>
      <c r="G6" s="514"/>
      <c r="I6" s="47"/>
      <c r="K6" s="99"/>
      <c r="L6" s="99"/>
      <c r="M6" s="142" t="s">
        <v>686</v>
      </c>
      <c r="N6" s="140" t="s">
        <v>792</v>
      </c>
      <c r="O6" s="140"/>
      <c r="P6" s="140"/>
      <c r="Q6" s="141" t="s">
        <v>793</v>
      </c>
      <c r="R6" s="136">
        <v>15</v>
      </c>
      <c r="S6" s="149"/>
      <c r="T6" s="101"/>
      <c r="U6" s="99"/>
      <c r="V6" s="139" t="s">
        <v>687</v>
      </c>
      <c r="W6" s="140" t="s">
        <v>792</v>
      </c>
      <c r="X6" s="140"/>
      <c r="Y6" s="140"/>
      <c r="Z6" s="141" t="s">
        <v>793</v>
      </c>
      <c r="AA6" s="136">
        <v>15</v>
      </c>
      <c r="AB6" s="149"/>
      <c r="AC6" s="101"/>
      <c r="AD6" s="99"/>
      <c r="AE6" s="137" t="s">
        <v>688</v>
      </c>
      <c r="AF6" s="107" t="s">
        <v>792</v>
      </c>
      <c r="AG6" s="107"/>
      <c r="AH6" s="107"/>
      <c r="AI6" s="108" t="s">
        <v>793</v>
      </c>
      <c r="AJ6" s="136">
        <v>15</v>
      </c>
      <c r="AK6" s="149"/>
      <c r="AL6" s="101"/>
      <c r="AM6" s="99"/>
      <c r="AN6" s="137" t="s">
        <v>827</v>
      </c>
      <c r="AO6" s="107" t="s">
        <v>792</v>
      </c>
      <c r="AP6" s="145"/>
      <c r="AQ6" s="145"/>
      <c r="AR6" s="146" t="s">
        <v>793</v>
      </c>
      <c r="AS6" s="136">
        <v>15</v>
      </c>
      <c r="AT6" s="149"/>
      <c r="AU6" s="101"/>
      <c r="AV6" s="99"/>
      <c r="AW6" s="147" t="s">
        <v>690</v>
      </c>
      <c r="AX6" s="145" t="s">
        <v>792</v>
      </c>
      <c r="AY6" s="145"/>
      <c r="AZ6" s="145"/>
      <c r="BA6" s="146" t="s">
        <v>793</v>
      </c>
      <c r="BB6" s="136">
        <v>15</v>
      </c>
      <c r="BC6" s="149"/>
      <c r="BD6" s="101"/>
      <c r="BE6" s="99"/>
      <c r="BF6" s="99"/>
    </row>
    <row r="7" spans="1:58" ht="128.25" thickBot="1">
      <c r="A7" s="517"/>
      <c r="B7" s="76" t="s">
        <v>21</v>
      </c>
      <c r="C7" s="76" t="s">
        <v>23</v>
      </c>
      <c r="D7" s="517"/>
      <c r="E7" s="517"/>
      <c r="F7" s="517"/>
      <c r="G7" s="515"/>
      <c r="I7" s="87"/>
      <c r="K7" s="99"/>
      <c r="L7" s="99"/>
      <c r="M7" s="142" t="s">
        <v>687</v>
      </c>
      <c r="N7" s="140"/>
      <c r="O7" s="140"/>
      <c r="P7" s="140"/>
      <c r="Q7" s="141" t="s">
        <v>794</v>
      </c>
      <c r="R7" s="136">
        <v>5</v>
      </c>
      <c r="S7" s="149"/>
      <c r="T7" s="101"/>
      <c r="U7" s="99"/>
      <c r="V7" s="142"/>
      <c r="W7" s="140"/>
      <c r="X7" s="140"/>
      <c r="Y7" s="140"/>
      <c r="Z7" s="141" t="s">
        <v>794</v>
      </c>
      <c r="AA7" s="136">
        <v>5</v>
      </c>
      <c r="AB7" s="149"/>
      <c r="AC7" s="101"/>
      <c r="AD7" s="99"/>
      <c r="AE7" s="106"/>
      <c r="AF7" s="107"/>
      <c r="AG7" s="107"/>
      <c r="AH7" s="107"/>
      <c r="AI7" s="108" t="s">
        <v>794</v>
      </c>
      <c r="AJ7" s="136">
        <v>5</v>
      </c>
      <c r="AK7" s="149"/>
      <c r="AL7" s="101"/>
      <c r="AM7" s="99"/>
      <c r="AN7" s="106"/>
      <c r="AO7" s="107"/>
      <c r="AP7" s="107"/>
      <c r="AQ7" s="107"/>
      <c r="AR7" s="108" t="s">
        <v>794</v>
      </c>
      <c r="AS7" s="136">
        <v>5</v>
      </c>
      <c r="AT7" s="149"/>
      <c r="AU7" s="101"/>
      <c r="AV7" s="99"/>
      <c r="AW7" s="148"/>
      <c r="AX7" s="145"/>
      <c r="AY7" s="145"/>
      <c r="AZ7" s="145"/>
      <c r="BA7" s="146" t="s">
        <v>794</v>
      </c>
      <c r="BB7" s="136">
        <v>5</v>
      </c>
      <c r="BC7" s="149"/>
      <c r="BD7" s="101"/>
      <c r="BE7" s="99"/>
      <c r="BF7" s="99"/>
    </row>
    <row r="8" spans="1:58" ht="166.5" thickBot="1">
      <c r="A8" s="513" t="s">
        <v>326</v>
      </c>
      <c r="B8" s="528" t="s">
        <v>418</v>
      </c>
      <c r="C8" s="528"/>
      <c r="D8" s="75" t="s">
        <v>26</v>
      </c>
      <c r="E8" s="83">
        <v>15</v>
      </c>
      <c r="F8" s="83">
        <v>0</v>
      </c>
      <c r="G8" s="83" t="s">
        <v>609</v>
      </c>
      <c r="I8" s="87"/>
      <c r="K8" s="99"/>
      <c r="L8" s="99"/>
      <c r="M8" s="142" t="s">
        <v>688</v>
      </c>
      <c r="N8" s="140"/>
      <c r="O8" s="140"/>
      <c r="P8" s="140"/>
      <c r="Q8" s="141" t="s">
        <v>796</v>
      </c>
      <c r="R8" s="136"/>
      <c r="S8" s="149">
        <v>15</v>
      </c>
      <c r="T8" s="101"/>
      <c r="U8" s="99"/>
      <c r="V8" s="142"/>
      <c r="W8" s="140"/>
      <c r="X8" s="140"/>
      <c r="Y8" s="140"/>
      <c r="Z8" s="141" t="s">
        <v>796</v>
      </c>
      <c r="AA8" s="136"/>
      <c r="AB8" s="149">
        <v>15</v>
      </c>
      <c r="AC8" s="101"/>
      <c r="AD8" s="99"/>
      <c r="AE8" s="106"/>
      <c r="AF8" s="107"/>
      <c r="AG8" s="107"/>
      <c r="AH8" s="107"/>
      <c r="AI8" s="108" t="s">
        <v>796</v>
      </c>
      <c r="AJ8" s="136"/>
      <c r="AK8" s="149">
        <v>15</v>
      </c>
      <c r="AL8" s="101"/>
      <c r="AM8" s="99"/>
      <c r="AN8" s="106"/>
      <c r="AO8" s="107"/>
      <c r="AP8" s="107"/>
      <c r="AQ8" s="107"/>
      <c r="AR8" s="108" t="s">
        <v>796</v>
      </c>
      <c r="AS8" s="136"/>
      <c r="AT8" s="149">
        <v>15</v>
      </c>
      <c r="AU8" s="101"/>
      <c r="AV8" s="99"/>
      <c r="AW8" s="148"/>
      <c r="AX8" s="145"/>
      <c r="AY8" s="145"/>
      <c r="AZ8" s="145"/>
      <c r="BA8" s="146" t="s">
        <v>796</v>
      </c>
      <c r="BB8" s="136"/>
      <c r="BC8" s="149">
        <v>15</v>
      </c>
      <c r="BD8" s="101"/>
      <c r="BE8" s="99"/>
      <c r="BF8" s="99"/>
    </row>
    <row r="9" spans="1:58" ht="23.25" customHeight="1" thickBot="1">
      <c r="A9" s="514"/>
      <c r="B9" s="529"/>
      <c r="C9" s="529"/>
      <c r="D9" s="528" t="s">
        <v>27</v>
      </c>
      <c r="E9" s="511">
        <v>5</v>
      </c>
      <c r="F9" s="511">
        <v>0</v>
      </c>
      <c r="G9" s="511" t="s">
        <v>619</v>
      </c>
      <c r="I9" s="87"/>
      <c r="K9" s="99"/>
      <c r="L9" s="99"/>
      <c r="M9" s="142" t="s">
        <v>827</v>
      </c>
      <c r="N9" s="140"/>
      <c r="O9" s="140"/>
      <c r="P9" s="140"/>
      <c r="Q9" s="141" t="s">
        <v>797</v>
      </c>
      <c r="R9" s="136">
        <v>10</v>
      </c>
      <c r="S9" s="149"/>
      <c r="T9" s="101"/>
      <c r="U9" s="99"/>
      <c r="V9" s="142"/>
      <c r="W9" s="140"/>
      <c r="X9" s="140"/>
      <c r="Y9" s="140"/>
      <c r="Z9" s="141" t="s">
        <v>797</v>
      </c>
      <c r="AA9" s="136">
        <v>10</v>
      </c>
      <c r="AB9" s="149"/>
      <c r="AC9" s="101"/>
      <c r="AD9" s="99"/>
      <c r="AE9" s="106"/>
      <c r="AF9" s="107"/>
      <c r="AG9" s="107"/>
      <c r="AH9" s="107"/>
      <c r="AI9" s="108" t="s">
        <v>797</v>
      </c>
      <c r="AJ9" s="136">
        <v>10</v>
      </c>
      <c r="AK9" s="149"/>
      <c r="AL9" s="101"/>
      <c r="AM9" s="99"/>
      <c r="AN9" s="106"/>
      <c r="AO9" s="107"/>
      <c r="AP9" s="107"/>
      <c r="AQ9" s="107"/>
      <c r="AR9" s="108" t="s">
        <v>797</v>
      </c>
      <c r="AS9" s="136">
        <v>10</v>
      </c>
      <c r="AT9" s="149"/>
      <c r="AU9" s="101"/>
      <c r="AV9" s="99"/>
      <c r="AW9" s="148"/>
      <c r="AX9" s="145"/>
      <c r="AY9" s="145"/>
      <c r="AZ9" s="145"/>
      <c r="BA9" s="146" t="s">
        <v>797</v>
      </c>
      <c r="BB9" s="136">
        <v>10</v>
      </c>
      <c r="BC9" s="149"/>
      <c r="BD9" s="101"/>
      <c r="BE9" s="99"/>
      <c r="BF9" s="99"/>
    </row>
    <row r="10" spans="1:58" ht="33" customHeight="1" thickBot="1">
      <c r="A10" s="514"/>
      <c r="B10" s="529"/>
      <c r="C10" s="529"/>
      <c r="D10" s="530"/>
      <c r="E10" s="512"/>
      <c r="F10" s="512"/>
      <c r="G10" s="512"/>
      <c r="I10" s="87"/>
      <c r="K10" s="99"/>
      <c r="L10" s="99"/>
      <c r="M10" s="142" t="s">
        <v>690</v>
      </c>
      <c r="N10" s="140"/>
      <c r="O10" s="140"/>
      <c r="P10" s="140"/>
      <c r="Q10" s="141" t="s">
        <v>798</v>
      </c>
      <c r="R10" s="136">
        <v>15</v>
      </c>
      <c r="S10" s="149"/>
      <c r="T10" s="101"/>
      <c r="U10" s="99"/>
      <c r="V10" s="142"/>
      <c r="W10" s="140"/>
      <c r="X10" s="140"/>
      <c r="Y10" s="140"/>
      <c r="Z10" s="141" t="s">
        <v>798</v>
      </c>
      <c r="AA10" s="136">
        <v>15</v>
      </c>
      <c r="AB10" s="149"/>
      <c r="AC10" s="101"/>
      <c r="AD10" s="99"/>
      <c r="AE10" s="106"/>
      <c r="AF10" s="107"/>
      <c r="AG10" s="107"/>
      <c r="AH10" s="107"/>
      <c r="AI10" s="108" t="s">
        <v>798</v>
      </c>
      <c r="AJ10" s="136">
        <v>15</v>
      </c>
      <c r="AK10" s="149"/>
      <c r="AL10" s="101"/>
      <c r="AM10" s="99"/>
      <c r="AN10" s="106"/>
      <c r="AO10" s="107"/>
      <c r="AP10" s="107"/>
      <c r="AQ10" s="107"/>
      <c r="AR10" s="108" t="s">
        <v>798</v>
      </c>
      <c r="AS10" s="136">
        <v>15</v>
      </c>
      <c r="AT10" s="149"/>
      <c r="AU10" s="101"/>
      <c r="AV10" s="99"/>
      <c r="AW10" s="106"/>
      <c r="AX10" s="107"/>
      <c r="AY10" s="107"/>
      <c r="AZ10" s="107"/>
      <c r="BA10" s="108" t="s">
        <v>798</v>
      </c>
      <c r="BB10" s="136">
        <v>15</v>
      </c>
      <c r="BC10" s="149"/>
      <c r="BD10" s="101"/>
      <c r="BE10" s="99"/>
      <c r="BF10" s="99"/>
    </row>
    <row r="11" spans="1:58" ht="45" customHeight="1" thickBot="1">
      <c r="A11" s="514"/>
      <c r="B11" s="529"/>
      <c r="C11" s="529"/>
      <c r="D11" s="76" t="s">
        <v>28</v>
      </c>
      <c r="E11" s="81">
        <v>0</v>
      </c>
      <c r="F11" s="81">
        <v>15</v>
      </c>
      <c r="G11" s="86"/>
      <c r="I11" s="47"/>
      <c r="K11" s="99"/>
      <c r="L11" s="99"/>
      <c r="M11" s="142"/>
      <c r="N11" s="140"/>
      <c r="O11" s="140"/>
      <c r="P11" s="140"/>
      <c r="Q11" s="141" t="s">
        <v>799</v>
      </c>
      <c r="R11" s="136">
        <v>10</v>
      </c>
      <c r="S11" s="149"/>
      <c r="T11" s="101"/>
      <c r="U11" s="99"/>
      <c r="V11" s="142"/>
      <c r="W11" s="140"/>
      <c r="X11" s="140"/>
      <c r="Y11" s="140"/>
      <c r="Z11" s="141" t="s">
        <v>799</v>
      </c>
      <c r="AA11" s="136">
        <v>10</v>
      </c>
      <c r="AB11" s="149"/>
      <c r="AC11" s="101"/>
      <c r="AD11" s="99"/>
      <c r="AE11" s="106"/>
      <c r="AF11" s="107"/>
      <c r="AG11" s="107"/>
      <c r="AH11" s="107"/>
      <c r="AI11" s="108" t="s">
        <v>799</v>
      </c>
      <c r="AJ11" s="136">
        <v>10</v>
      </c>
      <c r="AK11" s="149"/>
      <c r="AL11" s="101"/>
      <c r="AM11" s="99"/>
      <c r="AN11" s="106"/>
      <c r="AO11" s="107"/>
      <c r="AP11" s="107"/>
      <c r="AQ11" s="107"/>
      <c r="AR11" s="108" t="s">
        <v>799</v>
      </c>
      <c r="AS11" s="136">
        <v>10</v>
      </c>
      <c r="AT11" s="149"/>
      <c r="AU11" s="101"/>
      <c r="AV11" s="99"/>
      <c r="AW11" s="106"/>
      <c r="AX11" s="107"/>
      <c r="AY11" s="107"/>
      <c r="AZ11" s="107"/>
      <c r="BA11" s="108" t="s">
        <v>799</v>
      </c>
      <c r="BB11" s="136">
        <v>10</v>
      </c>
      <c r="BC11" s="149"/>
      <c r="BD11" s="101"/>
      <c r="BE11" s="99"/>
      <c r="BF11" s="99"/>
    </row>
    <row r="12" spans="1:58" ht="86.25" customHeight="1" thickBot="1">
      <c r="A12" s="514"/>
      <c r="B12" s="529"/>
      <c r="C12" s="529"/>
      <c r="D12" s="76" t="s">
        <v>29</v>
      </c>
      <c r="E12" s="81">
        <v>10</v>
      </c>
      <c r="F12" s="81">
        <v>0</v>
      </c>
      <c r="G12" s="86" t="s">
        <v>610</v>
      </c>
      <c r="I12" s="47"/>
      <c r="K12" s="99"/>
      <c r="L12" s="99"/>
      <c r="M12" s="142"/>
      <c r="N12" s="140"/>
      <c r="O12" s="140"/>
      <c r="P12" s="140"/>
      <c r="Q12" s="141" t="s">
        <v>800</v>
      </c>
      <c r="R12" s="136">
        <v>30</v>
      </c>
      <c r="S12" s="149"/>
      <c r="T12" s="101"/>
      <c r="U12" s="99"/>
      <c r="V12" s="142"/>
      <c r="W12" s="140"/>
      <c r="X12" s="140"/>
      <c r="Y12" s="140"/>
      <c r="Z12" s="141" t="s">
        <v>800</v>
      </c>
      <c r="AA12" s="136">
        <v>30</v>
      </c>
      <c r="AB12" s="149"/>
      <c r="AC12" s="101"/>
      <c r="AD12" s="99"/>
      <c r="AE12" s="106"/>
      <c r="AF12" s="107"/>
      <c r="AG12" s="107"/>
      <c r="AH12" s="107"/>
      <c r="AI12" s="108" t="s">
        <v>800</v>
      </c>
      <c r="AJ12" s="136">
        <v>30</v>
      </c>
      <c r="AK12" s="149"/>
      <c r="AL12" s="101"/>
      <c r="AM12" s="99"/>
      <c r="AN12" s="106"/>
      <c r="AO12" s="107"/>
      <c r="AP12" s="107"/>
      <c r="AQ12" s="107"/>
      <c r="AR12" s="108" t="s">
        <v>800</v>
      </c>
      <c r="AS12" s="136">
        <v>30</v>
      </c>
      <c r="AT12" s="149"/>
      <c r="AU12" s="101"/>
      <c r="AV12" s="99"/>
      <c r="AW12" s="106"/>
      <c r="AX12" s="107"/>
      <c r="AY12" s="107"/>
      <c r="AZ12" s="107"/>
      <c r="BA12" s="108" t="s">
        <v>800</v>
      </c>
      <c r="BB12" s="136">
        <v>30</v>
      </c>
      <c r="BC12" s="149"/>
      <c r="BD12" s="101"/>
      <c r="BE12" s="99"/>
      <c r="BF12" s="99"/>
    </row>
    <row r="13" spans="1:58" ht="51.75" thickBot="1">
      <c r="A13" s="514"/>
      <c r="B13" s="529"/>
      <c r="C13" s="529"/>
      <c r="D13" s="76" t="s">
        <v>30</v>
      </c>
      <c r="E13" s="81">
        <v>15</v>
      </c>
      <c r="F13" s="81">
        <v>0</v>
      </c>
      <c r="G13" s="81" t="s">
        <v>319</v>
      </c>
      <c r="I13" s="47"/>
      <c r="K13" s="99"/>
      <c r="L13" s="99"/>
      <c r="M13" s="579" t="s">
        <v>33</v>
      </c>
      <c r="N13" s="580"/>
      <c r="O13" s="580"/>
      <c r="P13" s="580"/>
      <c r="Q13" s="581"/>
      <c r="R13" s="150">
        <v>85</v>
      </c>
      <c r="S13" s="151">
        <v>15</v>
      </c>
      <c r="T13" s="113"/>
      <c r="U13" s="99"/>
      <c r="V13" s="579" t="s">
        <v>33</v>
      </c>
      <c r="W13" s="580"/>
      <c r="X13" s="580"/>
      <c r="Y13" s="580"/>
      <c r="Z13" s="581"/>
      <c r="AA13" s="150">
        <v>85</v>
      </c>
      <c r="AB13" s="151">
        <v>15</v>
      </c>
      <c r="AC13" s="113"/>
      <c r="AD13" s="99"/>
      <c r="AE13" s="508" t="s">
        <v>33</v>
      </c>
      <c r="AF13" s="509"/>
      <c r="AG13" s="509"/>
      <c r="AH13" s="509"/>
      <c r="AI13" s="510"/>
      <c r="AJ13" s="150">
        <v>85</v>
      </c>
      <c r="AK13" s="151">
        <v>15</v>
      </c>
      <c r="AL13" s="113"/>
      <c r="AM13" s="99"/>
      <c r="AN13" s="508" t="s">
        <v>33</v>
      </c>
      <c r="AO13" s="509"/>
      <c r="AP13" s="509"/>
      <c r="AQ13" s="509"/>
      <c r="AR13" s="510"/>
      <c r="AS13" s="150">
        <v>85</v>
      </c>
      <c r="AT13" s="151">
        <v>15</v>
      </c>
      <c r="AU13" s="113"/>
      <c r="AV13" s="99"/>
      <c r="AW13" s="508" t="s">
        <v>33</v>
      </c>
      <c r="AX13" s="509"/>
      <c r="AY13" s="509"/>
      <c r="AZ13" s="509"/>
      <c r="BA13" s="510"/>
      <c r="BB13" s="150">
        <v>85</v>
      </c>
      <c r="BC13" s="151">
        <v>15</v>
      </c>
      <c r="BD13" s="113"/>
      <c r="BE13" s="99"/>
      <c r="BF13" s="99"/>
    </row>
    <row r="14" spans="1:58" ht="54.75" customHeight="1" thickBot="1">
      <c r="A14" s="514"/>
      <c r="B14" s="529"/>
      <c r="C14" s="529"/>
      <c r="D14" s="76" t="s">
        <v>31</v>
      </c>
      <c r="E14" s="81">
        <v>10</v>
      </c>
      <c r="F14" s="81">
        <v>0</v>
      </c>
      <c r="G14" s="81" t="s">
        <v>603</v>
      </c>
      <c r="I14" s="47"/>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row>
    <row r="15" spans="1:58" ht="47.25" customHeight="1" thickBot="1">
      <c r="A15" s="514"/>
      <c r="B15" s="529"/>
      <c r="C15" s="529"/>
      <c r="D15" s="76" t="s">
        <v>32</v>
      </c>
      <c r="E15" s="81">
        <v>30</v>
      </c>
      <c r="F15" s="81">
        <v>0</v>
      </c>
      <c r="G15" s="81" t="s">
        <v>604</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row>
    <row r="16" spans="1:58" ht="45.75" thickBot="1">
      <c r="A16" s="515"/>
      <c r="B16" s="530"/>
      <c r="C16" s="530"/>
      <c r="D16" s="77" t="s">
        <v>33</v>
      </c>
      <c r="E16" s="80">
        <v>85</v>
      </c>
      <c r="F16" s="80">
        <v>15</v>
      </c>
      <c r="G16" s="80"/>
      <c r="K16" s="99"/>
      <c r="L16" s="99"/>
      <c r="M16" s="114" t="s">
        <v>801</v>
      </c>
      <c r="N16" s="115" t="s">
        <v>802</v>
      </c>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row>
    <row r="17" spans="1:58" ht="15.75" thickBot="1">
      <c r="A17" s="72"/>
      <c r="B17" s="78"/>
      <c r="C17" s="78"/>
      <c r="D17" s="79"/>
      <c r="E17" s="72"/>
      <c r="F17" s="72"/>
      <c r="G17" s="72"/>
      <c r="K17" s="99"/>
      <c r="L17" s="99"/>
      <c r="M17" s="116" t="s">
        <v>803</v>
      </c>
      <c r="N17" s="117">
        <v>0</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row>
    <row r="18" spans="1:58" ht="15.75" thickBot="1">
      <c r="A18" s="72"/>
      <c r="B18" s="78"/>
      <c r="C18" s="78"/>
      <c r="D18" s="79"/>
      <c r="E18" s="72"/>
      <c r="F18" s="72"/>
      <c r="G18" s="72"/>
      <c r="K18" s="99"/>
      <c r="L18" s="99"/>
      <c r="M18" s="116" t="s">
        <v>804</v>
      </c>
      <c r="N18" s="117">
        <v>1</v>
      </c>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row>
    <row r="19" spans="1:58" ht="15.75" thickBot="1">
      <c r="A19" s="72"/>
      <c r="B19" s="78"/>
      <c r="C19" s="78"/>
      <c r="D19" s="79"/>
      <c r="E19" s="72"/>
      <c r="F19" s="72"/>
      <c r="G19" s="72"/>
      <c r="K19" s="99"/>
      <c r="L19" s="99"/>
      <c r="M19" s="116" t="s">
        <v>805</v>
      </c>
      <c r="N19" s="117">
        <v>2</v>
      </c>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row>
    <row r="20" spans="1:58" ht="15.75" customHeight="1">
      <c r="A20" s="561"/>
      <c r="B20" s="561"/>
      <c r="C20" s="388" t="s">
        <v>34</v>
      </c>
      <c r="D20" s="388"/>
      <c r="E20" s="388"/>
      <c r="F20" s="392" t="s">
        <v>226</v>
      </c>
      <c r="G20" s="392"/>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row>
    <row r="21" spans="1:58" ht="15.75" customHeight="1">
      <c r="A21" s="561"/>
      <c r="B21" s="561"/>
      <c r="C21" s="388"/>
      <c r="D21" s="388"/>
      <c r="E21" s="388"/>
      <c r="F21" s="392" t="s">
        <v>53</v>
      </c>
      <c r="G21" s="392"/>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row>
    <row r="22" spans="1:58" ht="15.75" customHeight="1">
      <c r="A22" s="561"/>
      <c r="B22" s="561"/>
      <c r="C22" s="388"/>
      <c r="D22" s="388"/>
      <c r="E22" s="388"/>
      <c r="F22" s="518" t="s">
        <v>875</v>
      </c>
      <c r="G22" s="519"/>
      <c r="M22" s="507" t="s">
        <v>806</v>
      </c>
      <c r="N22" s="507"/>
      <c r="O22" s="507"/>
      <c r="P22" s="507"/>
      <c r="Q22" s="507"/>
      <c r="R22" s="507"/>
      <c r="S22" s="507"/>
      <c r="T22" s="507"/>
      <c r="U22" s="507"/>
      <c r="V22" s="507"/>
      <c r="W22" s="507"/>
      <c r="X22" s="507"/>
      <c r="Y22" s="507"/>
      <c r="Z22" s="507"/>
      <c r="AA22" s="507"/>
      <c r="AB22" s="507"/>
      <c r="AC22" s="507"/>
      <c r="AD22" s="507"/>
      <c r="AE22" s="507"/>
    </row>
    <row r="23" spans="1:58" ht="16.5" thickBot="1">
      <c r="A23" s="72"/>
      <c r="B23" s="78"/>
      <c r="C23" s="78"/>
      <c r="D23" s="79"/>
      <c r="E23" s="72"/>
      <c r="F23" s="72"/>
      <c r="G23" s="72"/>
      <c r="M23" s="134" t="s">
        <v>807</v>
      </c>
      <c r="N23" s="550" t="s">
        <v>808</v>
      </c>
      <c r="O23" s="550"/>
      <c r="P23" s="550"/>
      <c r="Q23" s="550"/>
      <c r="R23" s="550"/>
      <c r="S23" s="550"/>
      <c r="T23" s="550"/>
      <c r="U23" s="550"/>
      <c r="V23" s="550"/>
      <c r="W23" s="550"/>
      <c r="X23" s="550"/>
      <c r="Y23" s="550"/>
      <c r="Z23" s="550"/>
      <c r="AA23" s="550"/>
      <c r="AB23" s="550"/>
      <c r="AC23" s="550"/>
      <c r="AD23" s="550"/>
      <c r="AE23" s="550"/>
    </row>
    <row r="24" spans="1:58" ht="16.5" thickBot="1">
      <c r="A24" s="516" t="s">
        <v>16</v>
      </c>
      <c r="B24" s="520" t="s">
        <v>17</v>
      </c>
      <c r="C24" s="521"/>
      <c r="D24" s="516" t="s">
        <v>18</v>
      </c>
      <c r="E24" s="520" t="s">
        <v>417</v>
      </c>
      <c r="F24" s="521"/>
      <c r="G24" s="513" t="s">
        <v>19</v>
      </c>
      <c r="M24" s="134" t="s">
        <v>809</v>
      </c>
      <c r="N24" s="550" t="s">
        <v>828</v>
      </c>
      <c r="O24" s="550"/>
      <c r="P24" s="550"/>
      <c r="Q24" s="550"/>
      <c r="R24" s="550"/>
      <c r="S24" s="550"/>
      <c r="T24" s="550"/>
      <c r="U24" s="550"/>
      <c r="V24" s="550"/>
      <c r="W24" s="550"/>
      <c r="X24" s="550"/>
      <c r="Y24" s="550"/>
      <c r="Z24" s="550"/>
      <c r="AA24" s="550"/>
      <c r="AB24" s="550"/>
      <c r="AC24" s="550"/>
      <c r="AD24" s="550"/>
      <c r="AE24" s="550"/>
    </row>
    <row r="25" spans="1:58" ht="15.75">
      <c r="A25" s="537"/>
      <c r="B25" s="74" t="s">
        <v>20</v>
      </c>
      <c r="C25" s="74" t="s">
        <v>22</v>
      </c>
      <c r="D25" s="537"/>
      <c r="E25" s="516" t="s">
        <v>24</v>
      </c>
      <c r="F25" s="516" t="s">
        <v>25</v>
      </c>
      <c r="G25" s="514"/>
      <c r="M25" s="119" t="s">
        <v>811</v>
      </c>
      <c r="N25" s="550" t="s">
        <v>829</v>
      </c>
      <c r="O25" s="550"/>
      <c r="P25" s="550"/>
      <c r="Q25" s="550"/>
      <c r="R25" s="550"/>
      <c r="S25" s="550"/>
      <c r="T25" s="550"/>
      <c r="U25" s="550"/>
      <c r="V25" s="550"/>
      <c r="W25" s="550"/>
      <c r="X25" s="550"/>
      <c r="Y25" s="550"/>
      <c r="Z25" s="550"/>
      <c r="AA25" s="550"/>
      <c r="AB25" s="550"/>
      <c r="AC25" s="550"/>
      <c r="AD25" s="550"/>
      <c r="AE25" s="550"/>
    </row>
    <row r="26" spans="1:58" ht="51.75" thickBot="1">
      <c r="A26" s="517"/>
      <c r="B26" s="76" t="s">
        <v>21</v>
      </c>
      <c r="C26" s="76" t="s">
        <v>23</v>
      </c>
      <c r="D26" s="517"/>
      <c r="E26" s="517"/>
      <c r="F26" s="517"/>
      <c r="G26" s="515"/>
      <c r="M26" s="417" t="s">
        <v>825</v>
      </c>
      <c r="N26" s="417"/>
      <c r="O26" s="417"/>
      <c r="P26" s="417"/>
      <c r="Q26" s="417"/>
      <c r="R26" s="417"/>
      <c r="S26" s="417"/>
      <c r="T26" s="417"/>
      <c r="U26" s="417"/>
      <c r="V26" s="417"/>
      <c r="W26" s="417"/>
      <c r="X26" s="417"/>
      <c r="Y26" s="417"/>
      <c r="Z26" s="417"/>
      <c r="AA26" s="417"/>
      <c r="AB26" s="417"/>
      <c r="AC26" s="417"/>
      <c r="AD26" s="417"/>
      <c r="AE26" s="417"/>
    </row>
    <row r="27" spans="1:58" ht="58.5" customHeight="1" thickBot="1">
      <c r="A27" s="513" t="s">
        <v>611</v>
      </c>
      <c r="B27" s="528" t="s">
        <v>418</v>
      </c>
      <c r="C27" s="528"/>
      <c r="D27" s="76" t="s">
        <v>26</v>
      </c>
      <c r="E27" s="81">
        <v>15</v>
      </c>
      <c r="F27" s="81">
        <v>0</v>
      </c>
      <c r="G27" s="81" t="s">
        <v>612</v>
      </c>
    </row>
    <row r="28" spans="1:58" ht="44.25" customHeight="1">
      <c r="A28" s="514"/>
      <c r="B28" s="529"/>
      <c r="C28" s="529"/>
      <c r="D28" s="528" t="s">
        <v>27</v>
      </c>
      <c r="E28" s="511">
        <v>5</v>
      </c>
      <c r="F28" s="511">
        <v>0</v>
      </c>
      <c r="G28" s="511" t="s">
        <v>618</v>
      </c>
      <c r="M28" s="507" t="s">
        <v>814</v>
      </c>
      <c r="N28" s="507"/>
      <c r="O28" s="507"/>
      <c r="P28" s="507"/>
      <c r="Q28" s="507"/>
      <c r="R28" s="507"/>
      <c r="S28" s="507"/>
      <c r="T28" s="507"/>
      <c r="U28" s="507"/>
      <c r="V28" s="507"/>
      <c r="W28" s="507"/>
      <c r="X28" s="507"/>
      <c r="Y28" s="507"/>
      <c r="Z28" s="507"/>
      <c r="AA28" s="507"/>
      <c r="AB28" s="507"/>
      <c r="AC28" s="507"/>
      <c r="AD28" s="507"/>
      <c r="AE28" s="507"/>
    </row>
    <row r="29" spans="1:58" ht="18" customHeight="1" thickBot="1">
      <c r="A29" s="514"/>
      <c r="B29" s="529"/>
      <c r="C29" s="529"/>
      <c r="D29" s="530"/>
      <c r="E29" s="512"/>
      <c r="F29" s="512"/>
      <c r="G29" s="512"/>
      <c r="M29" s="119" t="s">
        <v>807</v>
      </c>
      <c r="N29" s="571" t="s">
        <v>815</v>
      </c>
      <c r="O29" s="571"/>
      <c r="P29" s="571"/>
      <c r="Q29" s="571"/>
      <c r="R29" s="571"/>
      <c r="S29" s="571"/>
      <c r="T29" s="571"/>
      <c r="U29" s="571"/>
      <c r="V29" s="571"/>
      <c r="W29" s="571"/>
      <c r="X29" s="571"/>
      <c r="Y29" s="571"/>
      <c r="Z29" s="571"/>
      <c r="AA29" s="571"/>
      <c r="AB29" s="571"/>
      <c r="AC29" s="571"/>
      <c r="AD29" s="571"/>
      <c r="AE29" s="571"/>
    </row>
    <row r="30" spans="1:58" ht="21.75" customHeight="1" thickBot="1">
      <c r="A30" s="514"/>
      <c r="B30" s="529"/>
      <c r="C30" s="529"/>
      <c r="D30" s="76" t="s">
        <v>28</v>
      </c>
      <c r="E30" s="81">
        <v>0</v>
      </c>
      <c r="F30" s="81">
        <v>15</v>
      </c>
      <c r="G30" s="81"/>
      <c r="M30" s="119" t="s">
        <v>809</v>
      </c>
      <c r="N30" s="550" t="s">
        <v>828</v>
      </c>
      <c r="O30" s="550"/>
      <c r="P30" s="550"/>
      <c r="Q30" s="550"/>
      <c r="R30" s="550"/>
      <c r="S30" s="550"/>
      <c r="T30" s="550"/>
      <c r="U30" s="550"/>
      <c r="V30" s="550"/>
      <c r="W30" s="550"/>
      <c r="X30" s="550"/>
      <c r="Y30" s="550"/>
      <c r="Z30" s="550"/>
      <c r="AA30" s="550"/>
      <c r="AB30" s="550"/>
      <c r="AC30" s="550"/>
      <c r="AD30" s="550"/>
      <c r="AE30" s="550"/>
    </row>
    <row r="31" spans="1:58" ht="29.25" customHeight="1" thickBot="1">
      <c r="A31" s="514"/>
      <c r="B31" s="529"/>
      <c r="C31" s="529"/>
      <c r="D31" s="76" t="s">
        <v>29</v>
      </c>
      <c r="E31" s="81">
        <v>10</v>
      </c>
      <c r="F31" s="81">
        <v>0</v>
      </c>
      <c r="G31" s="81" t="s">
        <v>606</v>
      </c>
      <c r="M31" s="119" t="s">
        <v>811</v>
      </c>
      <c r="N31" s="550" t="s">
        <v>830</v>
      </c>
      <c r="O31" s="550"/>
      <c r="P31" s="550"/>
      <c r="Q31" s="550"/>
      <c r="R31" s="550"/>
      <c r="S31" s="550"/>
      <c r="T31" s="550"/>
      <c r="U31" s="550"/>
      <c r="V31" s="550"/>
      <c r="W31" s="550"/>
      <c r="X31" s="550"/>
      <c r="Y31" s="550"/>
      <c r="Z31" s="550"/>
      <c r="AA31" s="550"/>
      <c r="AB31" s="550"/>
      <c r="AC31" s="550"/>
      <c r="AD31" s="550"/>
      <c r="AE31" s="550"/>
    </row>
    <row r="32" spans="1:58" ht="51.75" thickBot="1">
      <c r="A32" s="514"/>
      <c r="B32" s="529"/>
      <c r="C32" s="529"/>
      <c r="D32" s="76" t="s">
        <v>30</v>
      </c>
      <c r="E32" s="81">
        <v>15</v>
      </c>
      <c r="F32" s="81">
        <v>0</v>
      </c>
      <c r="G32" s="81" t="s">
        <v>320</v>
      </c>
      <c r="M32" s="120" t="s">
        <v>818</v>
      </c>
      <c r="N32" s="408" t="s">
        <v>819</v>
      </c>
      <c r="O32" s="408"/>
      <c r="P32" s="408"/>
      <c r="Q32" s="408"/>
      <c r="R32" s="408"/>
      <c r="S32" s="408"/>
      <c r="T32" s="408"/>
      <c r="U32" s="408"/>
      <c r="V32" s="408"/>
      <c r="W32" s="408"/>
      <c r="X32" s="408"/>
      <c r="Y32" s="408"/>
      <c r="Z32" s="408"/>
      <c r="AA32" s="408"/>
      <c r="AB32" s="408"/>
      <c r="AC32" s="408"/>
      <c r="AD32" s="408"/>
      <c r="AE32" s="578"/>
    </row>
    <row r="33" spans="1:58" ht="70.5" customHeight="1" thickBot="1">
      <c r="A33" s="514"/>
      <c r="B33" s="529"/>
      <c r="C33" s="529"/>
      <c r="D33" s="76" t="s">
        <v>31</v>
      </c>
      <c r="E33" s="81">
        <v>10</v>
      </c>
      <c r="F33" s="81">
        <v>0</v>
      </c>
      <c r="G33" s="81" t="s">
        <v>613</v>
      </c>
    </row>
    <row r="34" spans="1:58" ht="50.25" customHeight="1" thickBot="1">
      <c r="A34" s="514"/>
      <c r="B34" s="529"/>
      <c r="C34" s="529"/>
      <c r="D34" s="76" t="s">
        <v>32</v>
      </c>
      <c r="E34" s="81">
        <v>30</v>
      </c>
      <c r="F34" s="81">
        <v>0</v>
      </c>
      <c r="G34" s="81" t="s">
        <v>604</v>
      </c>
      <c r="M34" s="507" t="s">
        <v>820</v>
      </c>
      <c r="N34" s="507"/>
      <c r="O34" s="507"/>
      <c r="P34" s="507"/>
      <c r="Q34" s="507"/>
      <c r="R34" s="507"/>
      <c r="S34" s="507"/>
      <c r="T34" s="507"/>
      <c r="U34" s="507"/>
      <c r="V34" s="507"/>
      <c r="W34" s="507"/>
      <c r="X34" s="507"/>
      <c r="Y34" s="507"/>
      <c r="Z34" s="507"/>
      <c r="AA34" s="507"/>
      <c r="AB34" s="507"/>
      <c r="AC34" s="507"/>
      <c r="AD34" s="507"/>
      <c r="AE34" s="507"/>
    </row>
    <row r="35" spans="1:58" ht="16.5" thickBot="1">
      <c r="A35" s="515"/>
      <c r="B35" s="530"/>
      <c r="C35" s="530"/>
      <c r="D35" s="77" t="s">
        <v>33</v>
      </c>
      <c r="E35" s="80">
        <v>85</v>
      </c>
      <c r="F35" s="80">
        <v>15</v>
      </c>
      <c r="G35" s="80"/>
      <c r="M35" s="119" t="s">
        <v>807</v>
      </c>
      <c r="N35" s="571" t="s">
        <v>808</v>
      </c>
      <c r="O35" s="571"/>
      <c r="P35" s="571"/>
      <c r="Q35" s="571"/>
      <c r="R35" s="571"/>
      <c r="S35" s="571"/>
      <c r="T35" s="571"/>
      <c r="U35" s="571"/>
      <c r="V35" s="571"/>
      <c r="W35" s="571"/>
      <c r="X35" s="571"/>
      <c r="Y35" s="571"/>
      <c r="Z35" s="571"/>
      <c r="AA35" s="571"/>
      <c r="AB35" s="571"/>
      <c r="AC35" s="571"/>
      <c r="AD35" s="571"/>
      <c r="AE35" s="571"/>
    </row>
    <row r="36" spans="1:58" ht="15.75">
      <c r="A36" s="72"/>
      <c r="B36" s="78"/>
      <c r="C36" s="78"/>
      <c r="D36" s="79"/>
      <c r="E36" s="72"/>
      <c r="F36" s="72"/>
      <c r="G36" s="72"/>
      <c r="M36" s="119" t="s">
        <v>809</v>
      </c>
      <c r="N36" s="550" t="s">
        <v>828</v>
      </c>
      <c r="O36" s="550"/>
      <c r="P36" s="550"/>
      <c r="Q36" s="550"/>
      <c r="R36" s="550"/>
      <c r="S36" s="550"/>
      <c r="T36" s="550"/>
      <c r="U36" s="550"/>
      <c r="V36" s="550"/>
      <c r="W36" s="550"/>
      <c r="X36" s="550"/>
      <c r="Y36" s="550"/>
      <c r="Z36" s="550"/>
      <c r="AA36" s="550"/>
      <c r="AB36" s="550"/>
      <c r="AC36" s="550"/>
      <c r="AD36" s="550"/>
      <c r="AE36" s="550"/>
    </row>
    <row r="37" spans="1:58" ht="15.75">
      <c r="A37" s="72"/>
      <c r="B37" s="78"/>
      <c r="C37" s="78"/>
      <c r="D37" s="79"/>
      <c r="E37" s="72"/>
      <c r="F37" s="72"/>
      <c r="G37" s="72"/>
      <c r="M37" s="119" t="s">
        <v>811</v>
      </c>
      <c r="N37" s="550" t="s">
        <v>830</v>
      </c>
      <c r="O37" s="550"/>
      <c r="P37" s="550"/>
      <c r="Q37" s="550"/>
      <c r="R37" s="550"/>
      <c r="S37" s="550"/>
      <c r="T37" s="550"/>
      <c r="U37" s="550"/>
      <c r="V37" s="550"/>
      <c r="W37" s="550"/>
      <c r="X37" s="550"/>
      <c r="Y37" s="550"/>
      <c r="Z37" s="550"/>
      <c r="AA37" s="550"/>
      <c r="AB37" s="550"/>
      <c r="AC37" s="550"/>
      <c r="AD37" s="550"/>
      <c r="AE37" s="550"/>
    </row>
    <row r="38" spans="1:58" ht="31.5">
      <c r="A38" s="73"/>
      <c r="B38" s="73"/>
      <c r="C38" s="73"/>
      <c r="D38" s="73"/>
      <c r="E38" s="73"/>
      <c r="F38" s="73"/>
      <c r="G38" s="73"/>
      <c r="M38" s="119" t="s">
        <v>818</v>
      </c>
      <c r="N38" s="407" t="s">
        <v>821</v>
      </c>
      <c r="O38" s="408"/>
      <c r="P38" s="408"/>
      <c r="Q38" s="408"/>
      <c r="R38" s="408"/>
      <c r="S38" s="408"/>
      <c r="T38" s="408"/>
      <c r="U38" s="408"/>
      <c r="V38" s="408"/>
      <c r="W38" s="408"/>
      <c r="X38" s="408"/>
      <c r="Y38" s="408"/>
      <c r="Z38" s="408"/>
      <c r="AA38" s="408"/>
      <c r="AB38" s="408"/>
      <c r="AC38" s="408"/>
      <c r="AD38" s="408"/>
      <c r="AE38" s="578"/>
    </row>
    <row r="39" spans="1:58" ht="15.75" customHeight="1">
      <c r="A39" s="561"/>
      <c r="B39" s="561"/>
      <c r="C39" s="388" t="s">
        <v>34</v>
      </c>
      <c r="D39" s="388"/>
      <c r="E39" s="388"/>
      <c r="F39" s="392" t="s">
        <v>226</v>
      </c>
      <c r="G39" s="392"/>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row>
    <row r="40" spans="1:58" ht="15.75" customHeight="1">
      <c r="A40" s="561"/>
      <c r="B40" s="561"/>
      <c r="C40" s="388"/>
      <c r="D40" s="388"/>
      <c r="E40" s="388"/>
      <c r="F40" s="392" t="s">
        <v>227</v>
      </c>
      <c r="G40" s="392"/>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row>
    <row r="41" spans="1:58" ht="15.75" customHeight="1">
      <c r="A41" s="561"/>
      <c r="B41" s="561"/>
      <c r="C41" s="388"/>
      <c r="D41" s="388"/>
      <c r="E41" s="388"/>
      <c r="F41" s="518" t="s">
        <v>652</v>
      </c>
      <c r="G41" s="51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row>
    <row r="42" spans="1:58" ht="15" thickBot="1">
      <c r="A42" s="72"/>
      <c r="B42" s="78"/>
      <c r="C42" s="78"/>
      <c r="D42" s="79"/>
      <c r="E42" s="72"/>
      <c r="F42" s="72"/>
      <c r="G42" s="72"/>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row>
    <row r="43" spans="1:58" ht="15" thickBot="1">
      <c r="A43" s="516" t="s">
        <v>16</v>
      </c>
      <c r="B43" s="520" t="s">
        <v>17</v>
      </c>
      <c r="C43" s="521"/>
      <c r="D43" s="516" t="s">
        <v>18</v>
      </c>
      <c r="E43" s="520" t="s">
        <v>417</v>
      </c>
      <c r="F43" s="521"/>
      <c r="G43" s="513" t="s">
        <v>19</v>
      </c>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row>
    <row r="44" spans="1:58" ht="14.25">
      <c r="A44" s="537"/>
      <c r="B44" s="74" t="s">
        <v>20</v>
      </c>
      <c r="C44" s="74" t="s">
        <v>22</v>
      </c>
      <c r="D44" s="537"/>
      <c r="E44" s="516" t="s">
        <v>24</v>
      </c>
      <c r="F44" s="516" t="s">
        <v>25</v>
      </c>
      <c r="G44" s="514"/>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row>
    <row r="45" spans="1:58" ht="51.75" thickBot="1">
      <c r="A45" s="517"/>
      <c r="B45" s="76" t="s">
        <v>21</v>
      </c>
      <c r="C45" s="76" t="s">
        <v>23</v>
      </c>
      <c r="D45" s="517"/>
      <c r="E45" s="517"/>
      <c r="F45" s="517"/>
      <c r="G45" s="515"/>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row>
    <row r="46" spans="1:58" ht="51.75" thickBot="1">
      <c r="A46" s="513" t="s">
        <v>327</v>
      </c>
      <c r="B46" s="528" t="s">
        <v>418</v>
      </c>
      <c r="C46" s="528"/>
      <c r="D46" s="76" t="s">
        <v>26</v>
      </c>
      <c r="E46" s="80">
        <v>15</v>
      </c>
      <c r="F46" s="80">
        <v>0</v>
      </c>
      <c r="G46" s="81" t="s">
        <v>511</v>
      </c>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row>
    <row r="47" spans="1:58" ht="14.25">
      <c r="A47" s="514"/>
      <c r="B47" s="529"/>
      <c r="C47" s="529"/>
      <c r="D47" s="528" t="s">
        <v>27</v>
      </c>
      <c r="E47" s="513">
        <v>5</v>
      </c>
      <c r="F47" s="513">
        <v>0</v>
      </c>
      <c r="G47" s="511" t="s">
        <v>618</v>
      </c>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row>
    <row r="48" spans="1:58" ht="21" customHeight="1" thickBot="1">
      <c r="A48" s="514"/>
      <c r="B48" s="529"/>
      <c r="C48" s="529"/>
      <c r="D48" s="530"/>
      <c r="E48" s="515"/>
      <c r="F48" s="515"/>
      <c r="G48" s="512"/>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row>
    <row r="49" spans="1:58" ht="15" thickBot="1">
      <c r="A49" s="514"/>
      <c r="B49" s="529"/>
      <c r="C49" s="529"/>
      <c r="D49" s="76" t="s">
        <v>28</v>
      </c>
      <c r="E49" s="80">
        <v>15</v>
      </c>
      <c r="F49" s="80">
        <v>0</v>
      </c>
      <c r="G49" s="81"/>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row>
    <row r="50" spans="1:58" ht="26.25" thickBot="1">
      <c r="A50" s="514"/>
      <c r="B50" s="529"/>
      <c r="C50" s="529"/>
      <c r="D50" s="76" t="s">
        <v>29</v>
      </c>
      <c r="E50" s="80">
        <v>10</v>
      </c>
      <c r="F50" s="80">
        <v>0</v>
      </c>
      <c r="G50" s="81" t="s">
        <v>646</v>
      </c>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row>
    <row r="51" spans="1:58" ht="51.75" thickBot="1">
      <c r="A51" s="514"/>
      <c r="B51" s="529"/>
      <c r="C51" s="529"/>
      <c r="D51" s="76" t="s">
        <v>30</v>
      </c>
      <c r="E51" s="80">
        <v>15</v>
      </c>
      <c r="F51" s="80">
        <v>0</v>
      </c>
      <c r="G51" s="81" t="s">
        <v>319</v>
      </c>
    </row>
    <row r="52" spans="1:58" ht="51.75" thickBot="1">
      <c r="A52" s="514"/>
      <c r="B52" s="529"/>
      <c r="C52" s="529"/>
      <c r="D52" s="76" t="s">
        <v>31</v>
      </c>
      <c r="E52" s="80">
        <v>10</v>
      </c>
      <c r="F52" s="80">
        <v>0</v>
      </c>
      <c r="G52" s="81" t="s">
        <v>646</v>
      </c>
    </row>
    <row r="53" spans="1:58" ht="39" thickBot="1">
      <c r="A53" s="514"/>
      <c r="B53" s="529"/>
      <c r="C53" s="529"/>
      <c r="D53" s="76" t="s">
        <v>32</v>
      </c>
      <c r="E53" s="80">
        <v>30</v>
      </c>
      <c r="F53" s="80"/>
      <c r="G53" s="81" t="s">
        <v>604</v>
      </c>
    </row>
    <row r="54" spans="1:58" ht="13.5" thickBot="1">
      <c r="A54" s="515"/>
      <c r="B54" s="530"/>
      <c r="C54" s="530"/>
      <c r="D54" s="77" t="s">
        <v>33</v>
      </c>
      <c r="E54" s="80">
        <v>100</v>
      </c>
      <c r="F54" s="80">
        <v>0</v>
      </c>
      <c r="G54" s="80"/>
    </row>
    <row r="55" spans="1:58">
      <c r="A55" s="72"/>
      <c r="B55" s="78"/>
      <c r="C55" s="78"/>
      <c r="D55" s="79"/>
      <c r="E55" s="72"/>
      <c r="F55" s="72"/>
      <c r="G55" s="72"/>
    </row>
    <row r="56" spans="1:58">
      <c r="A56" s="72"/>
      <c r="B56" s="78"/>
      <c r="C56" s="78"/>
      <c r="D56" s="79"/>
      <c r="E56" s="72"/>
      <c r="F56" s="72"/>
      <c r="G56" s="72"/>
    </row>
    <row r="57" spans="1:58">
      <c r="A57" s="73"/>
      <c r="B57" s="73"/>
      <c r="C57" s="73"/>
      <c r="D57" s="73"/>
      <c r="E57" s="73"/>
      <c r="F57" s="73"/>
      <c r="G57" s="73"/>
    </row>
    <row r="58" spans="1:58" ht="15.75" customHeight="1">
      <c r="A58" s="561"/>
      <c r="B58" s="561"/>
      <c r="C58" s="388" t="s">
        <v>34</v>
      </c>
      <c r="D58" s="388"/>
      <c r="E58" s="388"/>
      <c r="F58" s="392" t="s">
        <v>226</v>
      </c>
      <c r="G58" s="392"/>
    </row>
    <row r="59" spans="1:58" ht="15.75" customHeight="1">
      <c r="A59" s="561"/>
      <c r="B59" s="561"/>
      <c r="C59" s="388"/>
      <c r="D59" s="388"/>
      <c r="E59" s="388"/>
      <c r="F59" s="392" t="s">
        <v>227</v>
      </c>
      <c r="G59" s="392"/>
    </row>
    <row r="60" spans="1:58" ht="15.75" customHeight="1">
      <c r="A60" s="561"/>
      <c r="B60" s="561"/>
      <c r="C60" s="388"/>
      <c r="D60" s="388"/>
      <c r="E60" s="388"/>
      <c r="F60" s="518" t="s">
        <v>652</v>
      </c>
      <c r="G60" s="519"/>
    </row>
    <row r="61" spans="1:58" ht="13.5" thickBot="1">
      <c r="A61" s="72"/>
      <c r="B61" s="78"/>
      <c r="C61" s="78"/>
      <c r="D61" s="79"/>
      <c r="E61" s="72"/>
      <c r="F61" s="72"/>
      <c r="G61" s="72"/>
    </row>
    <row r="62" spans="1:58" ht="13.5" thickBot="1">
      <c r="A62" s="516" t="s">
        <v>16</v>
      </c>
      <c r="B62" s="520" t="s">
        <v>17</v>
      </c>
      <c r="C62" s="521"/>
      <c r="D62" s="516" t="s">
        <v>18</v>
      </c>
      <c r="E62" s="520" t="s">
        <v>417</v>
      </c>
      <c r="F62" s="521"/>
      <c r="G62" s="513" t="s">
        <v>19</v>
      </c>
    </row>
    <row r="63" spans="1:58">
      <c r="A63" s="537"/>
      <c r="B63" s="74" t="s">
        <v>20</v>
      </c>
      <c r="C63" s="74" t="s">
        <v>22</v>
      </c>
      <c r="D63" s="537"/>
      <c r="E63" s="516" t="s">
        <v>24</v>
      </c>
      <c r="F63" s="516" t="s">
        <v>25</v>
      </c>
      <c r="G63" s="514"/>
    </row>
    <row r="64" spans="1:58" ht="51.75" thickBot="1">
      <c r="A64" s="517"/>
      <c r="B64" s="76" t="s">
        <v>21</v>
      </c>
      <c r="C64" s="76" t="s">
        <v>23</v>
      </c>
      <c r="D64" s="517"/>
      <c r="E64" s="517"/>
      <c r="F64" s="517"/>
      <c r="G64" s="515"/>
    </row>
    <row r="65" spans="1:7" ht="54" customHeight="1" thickBot="1">
      <c r="A65" s="513" t="s">
        <v>617</v>
      </c>
      <c r="B65" s="528" t="s">
        <v>418</v>
      </c>
      <c r="C65" s="528"/>
      <c r="D65" s="76" t="s">
        <v>26</v>
      </c>
      <c r="E65" s="81">
        <v>15</v>
      </c>
      <c r="F65" s="81">
        <v>0</v>
      </c>
      <c r="G65" s="81" t="s">
        <v>511</v>
      </c>
    </row>
    <row r="66" spans="1:7" ht="24.75" customHeight="1">
      <c r="A66" s="514"/>
      <c r="B66" s="529"/>
      <c r="C66" s="529"/>
      <c r="D66" s="528" t="s">
        <v>27</v>
      </c>
      <c r="E66" s="511">
        <v>5</v>
      </c>
      <c r="F66" s="511">
        <v>0</v>
      </c>
      <c r="G66" s="511" t="s">
        <v>618</v>
      </c>
    </row>
    <row r="67" spans="1:7" ht="33" customHeight="1" thickBot="1">
      <c r="A67" s="514"/>
      <c r="B67" s="529"/>
      <c r="C67" s="529"/>
      <c r="D67" s="530"/>
      <c r="E67" s="512"/>
      <c r="F67" s="512"/>
      <c r="G67" s="512"/>
    </row>
    <row r="68" spans="1:7" ht="36" customHeight="1" thickBot="1">
      <c r="A68" s="514"/>
      <c r="B68" s="529"/>
      <c r="C68" s="529"/>
      <c r="D68" s="76" t="s">
        <v>28</v>
      </c>
      <c r="E68" s="81">
        <v>0</v>
      </c>
      <c r="F68" s="81">
        <v>15</v>
      </c>
      <c r="G68" s="81"/>
    </row>
    <row r="69" spans="1:7" ht="63" customHeight="1" thickBot="1">
      <c r="A69" s="514"/>
      <c r="B69" s="529"/>
      <c r="C69" s="529"/>
      <c r="D69" s="76" t="s">
        <v>29</v>
      </c>
      <c r="E69" s="81">
        <v>10</v>
      </c>
      <c r="F69" s="81">
        <v>0</v>
      </c>
      <c r="G69" s="81" t="s">
        <v>607</v>
      </c>
    </row>
    <row r="70" spans="1:7" ht="51.75" thickBot="1">
      <c r="A70" s="514"/>
      <c r="B70" s="529"/>
      <c r="C70" s="529"/>
      <c r="D70" s="76" t="s">
        <v>30</v>
      </c>
      <c r="E70" s="81">
        <v>15</v>
      </c>
      <c r="F70" s="81">
        <v>0</v>
      </c>
      <c r="G70" s="81" t="s">
        <v>320</v>
      </c>
    </row>
    <row r="71" spans="1:7" ht="84" customHeight="1" thickBot="1">
      <c r="A71" s="514"/>
      <c r="B71" s="529"/>
      <c r="C71" s="529"/>
      <c r="D71" s="76" t="s">
        <v>31</v>
      </c>
      <c r="E71" s="81">
        <v>10</v>
      </c>
      <c r="F71" s="81">
        <v>0</v>
      </c>
      <c r="G71" s="81" t="s">
        <v>620</v>
      </c>
    </row>
    <row r="72" spans="1:7" ht="45" customHeight="1" thickBot="1">
      <c r="A72" s="514"/>
      <c r="B72" s="529"/>
      <c r="C72" s="529"/>
      <c r="D72" s="76" t="s">
        <v>32</v>
      </c>
      <c r="E72" s="81">
        <v>30</v>
      </c>
      <c r="F72" s="81"/>
      <c r="G72" s="81" t="s">
        <v>604</v>
      </c>
    </row>
    <row r="73" spans="1:7" ht="13.5" thickBot="1">
      <c r="A73" s="515"/>
      <c r="B73" s="530"/>
      <c r="C73" s="530"/>
      <c r="D73" s="77" t="s">
        <v>33</v>
      </c>
      <c r="E73" s="80">
        <v>85</v>
      </c>
      <c r="F73" s="80">
        <v>15</v>
      </c>
      <c r="G73" s="80"/>
    </row>
    <row r="74" spans="1:7">
      <c r="A74" s="72"/>
      <c r="B74" s="78"/>
      <c r="C74" s="78"/>
      <c r="D74" s="79"/>
      <c r="E74" s="72"/>
      <c r="F74" s="72"/>
      <c r="G74" s="72"/>
    </row>
    <row r="75" spans="1:7" ht="13.5" thickBot="1">
      <c r="A75" s="73"/>
      <c r="B75" s="73"/>
      <c r="C75" s="73"/>
      <c r="D75" s="73"/>
      <c r="E75" s="73"/>
      <c r="F75" s="73"/>
      <c r="G75" s="73"/>
    </row>
    <row r="76" spans="1:7">
      <c r="A76" s="538" t="s">
        <v>186</v>
      </c>
      <c r="B76" s="539"/>
      <c r="C76" s="540"/>
      <c r="D76" s="562" t="s">
        <v>187</v>
      </c>
      <c r="E76" s="563"/>
      <c r="F76" s="563"/>
      <c r="G76" s="564"/>
    </row>
    <row r="77" spans="1:7">
      <c r="A77" s="541"/>
      <c r="B77" s="542"/>
      <c r="C77" s="543"/>
      <c r="D77" s="565" t="s">
        <v>188</v>
      </c>
      <c r="E77" s="566"/>
      <c r="F77" s="566"/>
      <c r="G77" s="567"/>
    </row>
    <row r="78" spans="1:7">
      <c r="A78" s="541"/>
      <c r="B78" s="542"/>
      <c r="C78" s="543"/>
      <c r="D78" s="565" t="s">
        <v>189</v>
      </c>
      <c r="E78" s="566"/>
      <c r="F78" s="566"/>
      <c r="G78" s="567"/>
    </row>
    <row r="79" spans="1:7">
      <c r="A79" s="522" t="s">
        <v>190</v>
      </c>
      <c r="B79" s="523"/>
      <c r="C79" s="524"/>
      <c r="D79" s="531">
        <v>0</v>
      </c>
      <c r="E79" s="532"/>
      <c r="F79" s="532"/>
      <c r="G79" s="533"/>
    </row>
    <row r="80" spans="1:7">
      <c r="A80" s="522" t="s">
        <v>191</v>
      </c>
      <c r="B80" s="523"/>
      <c r="C80" s="524"/>
      <c r="D80" s="531">
        <v>1</v>
      </c>
      <c r="E80" s="532"/>
      <c r="F80" s="532"/>
      <c r="G80" s="533"/>
    </row>
    <row r="81" spans="1:7" ht="13.5" thickBot="1">
      <c r="A81" s="525" t="s">
        <v>192</v>
      </c>
      <c r="B81" s="526"/>
      <c r="C81" s="527"/>
      <c r="D81" s="534">
        <v>2</v>
      </c>
      <c r="E81" s="535"/>
      <c r="F81" s="535"/>
      <c r="G81" s="536"/>
    </row>
    <row r="82" spans="1:7">
      <c r="A82" s="73"/>
      <c r="B82" s="73"/>
      <c r="C82" s="73"/>
      <c r="D82" s="73"/>
      <c r="E82" s="73"/>
      <c r="F82" s="73"/>
      <c r="G82" s="73"/>
    </row>
    <row r="83" spans="1:7">
      <c r="A83" s="402" t="s">
        <v>452</v>
      </c>
      <c r="B83" s="402"/>
      <c r="C83" s="402"/>
      <c r="D83" s="402"/>
      <c r="E83" s="402"/>
      <c r="F83" s="402"/>
      <c r="G83" s="402"/>
    </row>
  </sheetData>
  <mergeCells count="127">
    <mergeCell ref="A80:C80"/>
    <mergeCell ref="D80:G80"/>
    <mergeCell ref="A81:C81"/>
    <mergeCell ref="D81:G81"/>
    <mergeCell ref="A83:G83"/>
    <mergeCell ref="A76:C78"/>
    <mergeCell ref="D76:G76"/>
    <mergeCell ref="D77:G77"/>
    <mergeCell ref="D78:G78"/>
    <mergeCell ref="A46:A54"/>
    <mergeCell ref="B46:B54"/>
    <mergeCell ref="C46:C54"/>
    <mergeCell ref="D47:D48"/>
    <mergeCell ref="E47:E48"/>
    <mergeCell ref="F47:F48"/>
    <mergeCell ref="F59:G59"/>
    <mergeCell ref="F60:G60"/>
    <mergeCell ref="A62:A64"/>
    <mergeCell ref="B62:C62"/>
    <mergeCell ref="D62:D64"/>
    <mergeCell ref="A43:A45"/>
    <mergeCell ref="B43:C43"/>
    <mergeCell ref="D43:D45"/>
    <mergeCell ref="E43:F43"/>
    <mergeCell ref="G43:G45"/>
    <mergeCell ref="E44:E45"/>
    <mergeCell ref="F44:F45"/>
    <mergeCell ref="A79:C79"/>
    <mergeCell ref="D79:G79"/>
    <mergeCell ref="A58:B60"/>
    <mergeCell ref="C58:E60"/>
    <mergeCell ref="F58:G58"/>
    <mergeCell ref="E62:F62"/>
    <mergeCell ref="G62:G64"/>
    <mergeCell ref="E63:E64"/>
    <mergeCell ref="F63:F64"/>
    <mergeCell ref="G66:G67"/>
    <mergeCell ref="A65:A73"/>
    <mergeCell ref="B65:B73"/>
    <mergeCell ref="C65:C73"/>
    <mergeCell ref="D66:D67"/>
    <mergeCell ref="E66:E67"/>
    <mergeCell ref="F66:F67"/>
    <mergeCell ref="G47:G48"/>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G9:G10"/>
    <mergeCell ref="A20:B22"/>
    <mergeCell ref="C20:E22"/>
    <mergeCell ref="F20:G20"/>
    <mergeCell ref="F21:G21"/>
    <mergeCell ref="F22:G22"/>
    <mergeCell ref="F9:F10"/>
    <mergeCell ref="A8:A16"/>
    <mergeCell ref="B8:B16"/>
    <mergeCell ref="C8:C16"/>
    <mergeCell ref="D9:D10"/>
    <mergeCell ref="E9:E10"/>
    <mergeCell ref="AW3:BC3"/>
    <mergeCell ref="G5:G7"/>
    <mergeCell ref="A1:B3"/>
    <mergeCell ref="C1:E3"/>
    <mergeCell ref="F1:G1"/>
    <mergeCell ref="F2:G2"/>
    <mergeCell ref="F3:G3"/>
    <mergeCell ref="E6:E7"/>
    <mergeCell ref="F6:F7"/>
    <mergeCell ref="A5:A7"/>
    <mergeCell ref="B5:C5"/>
    <mergeCell ref="D5:D7"/>
    <mergeCell ref="E5:F5"/>
    <mergeCell ref="M4:M5"/>
    <mergeCell ref="N4:P4"/>
    <mergeCell ref="R4:S4"/>
    <mergeCell ref="V4:V5"/>
    <mergeCell ref="W4:Y4"/>
    <mergeCell ref="M3:S3"/>
    <mergeCell ref="V3:AB3"/>
    <mergeCell ref="AE3:AK3"/>
    <mergeCell ref="AN3:AT3"/>
    <mergeCell ref="AW13:BA13"/>
    <mergeCell ref="AO4:AQ4"/>
    <mergeCell ref="AS4:AT4"/>
    <mergeCell ref="AW4:AW5"/>
    <mergeCell ref="AX4:AZ4"/>
    <mergeCell ref="BB4:BC4"/>
    <mergeCell ref="AA4:AB4"/>
    <mergeCell ref="AE4:AE5"/>
    <mergeCell ref="AF4:AH4"/>
    <mergeCell ref="AJ4:AK4"/>
    <mergeCell ref="AN4:AN5"/>
    <mergeCell ref="M22:AE22"/>
    <mergeCell ref="N23:AE23"/>
    <mergeCell ref="N24:AE24"/>
    <mergeCell ref="N25:AE25"/>
    <mergeCell ref="M26:AE26"/>
    <mergeCell ref="M13:Q13"/>
    <mergeCell ref="V13:Z13"/>
    <mergeCell ref="AE13:AI13"/>
    <mergeCell ref="AN13:AR13"/>
    <mergeCell ref="M34:AE34"/>
    <mergeCell ref="N35:AE35"/>
    <mergeCell ref="N36:AE36"/>
    <mergeCell ref="N37:AE37"/>
    <mergeCell ref="N38:AE38"/>
    <mergeCell ref="M28:AE28"/>
    <mergeCell ref="N29:AE29"/>
    <mergeCell ref="N30:AE30"/>
    <mergeCell ref="N31:AE31"/>
    <mergeCell ref="N32:AE3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45"/>
  <sheetViews>
    <sheetView topLeftCell="A13" workbookViewId="0">
      <selection activeCell="I26" sqref="I26"/>
    </sheetView>
  </sheetViews>
  <sheetFormatPr baseColWidth="10" defaultRowHeight="12.75"/>
  <cols>
    <col min="1" max="3" width="13.42578125" customWidth="1"/>
    <col min="4" max="4" width="22.42578125" customWidth="1"/>
    <col min="7" max="7" width="21.140625" customWidth="1"/>
  </cols>
  <sheetData>
    <row r="1" spans="1:9" ht="15.75" customHeight="1">
      <c r="A1" s="561"/>
      <c r="B1" s="561"/>
      <c r="C1" s="388" t="s">
        <v>34</v>
      </c>
      <c r="D1" s="388"/>
      <c r="E1" s="388"/>
      <c r="F1" s="392" t="s">
        <v>226</v>
      </c>
      <c r="G1" s="392"/>
    </row>
    <row r="2" spans="1:9" ht="15.75" customHeight="1">
      <c r="A2" s="561"/>
      <c r="B2" s="561"/>
      <c r="C2" s="388"/>
      <c r="D2" s="388"/>
      <c r="E2" s="388"/>
      <c r="F2" s="392" t="s">
        <v>53</v>
      </c>
      <c r="G2" s="392"/>
    </row>
    <row r="3" spans="1:9" ht="15.75" customHeight="1">
      <c r="A3" s="561"/>
      <c r="B3" s="561"/>
      <c r="C3" s="388"/>
      <c r="D3" s="388"/>
      <c r="E3" s="388"/>
      <c r="F3" s="518" t="s">
        <v>875</v>
      </c>
      <c r="G3" s="519"/>
    </row>
    <row r="4" spans="1:9" ht="13.5" thickBot="1">
      <c r="A4" s="73"/>
      <c r="B4" s="73"/>
      <c r="C4" s="73"/>
      <c r="D4" s="73"/>
      <c r="E4" s="73"/>
      <c r="F4" s="73"/>
      <c r="G4" s="73"/>
    </row>
    <row r="5" spans="1:9" ht="13.5" thickBot="1">
      <c r="A5" s="516" t="s">
        <v>16</v>
      </c>
      <c r="B5" s="520" t="s">
        <v>17</v>
      </c>
      <c r="C5" s="521"/>
      <c r="D5" s="516" t="s">
        <v>18</v>
      </c>
      <c r="E5" s="520" t="s">
        <v>417</v>
      </c>
      <c r="F5" s="521"/>
      <c r="G5" s="513" t="s">
        <v>19</v>
      </c>
    </row>
    <row r="6" spans="1:9">
      <c r="A6" s="537"/>
      <c r="B6" s="74" t="s">
        <v>20</v>
      </c>
      <c r="C6" s="74" t="s">
        <v>22</v>
      </c>
      <c r="D6" s="537"/>
      <c r="E6" s="516" t="s">
        <v>24</v>
      </c>
      <c r="F6" s="516" t="s">
        <v>25</v>
      </c>
      <c r="G6" s="514"/>
    </row>
    <row r="7" spans="1:9" ht="51.75" thickBot="1">
      <c r="A7" s="517"/>
      <c r="B7" s="76" t="s">
        <v>21</v>
      </c>
      <c r="C7" s="76" t="s">
        <v>23</v>
      </c>
      <c r="D7" s="517"/>
      <c r="E7" s="517"/>
      <c r="F7" s="517"/>
      <c r="G7" s="515"/>
      <c r="I7" s="87"/>
    </row>
    <row r="8" spans="1:9" ht="62.25" customHeight="1" thickBot="1">
      <c r="A8" s="513" t="s">
        <v>502</v>
      </c>
      <c r="B8" s="528" t="s">
        <v>418</v>
      </c>
      <c r="C8" s="528"/>
      <c r="D8" s="75" t="s">
        <v>26</v>
      </c>
      <c r="E8" s="83">
        <v>15</v>
      </c>
      <c r="F8" s="83">
        <v>0</v>
      </c>
      <c r="G8" s="83" t="s">
        <v>503</v>
      </c>
      <c r="I8" s="87"/>
    </row>
    <row r="9" spans="1:9" ht="27.75" customHeight="1">
      <c r="A9" s="514"/>
      <c r="B9" s="529"/>
      <c r="C9" s="529"/>
      <c r="D9" s="528" t="s">
        <v>27</v>
      </c>
      <c r="E9" s="511">
        <v>5</v>
      </c>
      <c r="F9" s="511">
        <v>0</v>
      </c>
      <c r="G9" s="511" t="s">
        <v>504</v>
      </c>
    </row>
    <row r="10" spans="1:9" ht="37.5" customHeight="1" thickBot="1">
      <c r="A10" s="514"/>
      <c r="B10" s="529"/>
      <c r="C10" s="529"/>
      <c r="D10" s="530"/>
      <c r="E10" s="512"/>
      <c r="F10" s="512"/>
      <c r="G10" s="512"/>
    </row>
    <row r="11" spans="1:9" ht="29.25" customHeight="1" thickBot="1">
      <c r="A11" s="514"/>
      <c r="B11" s="529"/>
      <c r="C11" s="529"/>
      <c r="D11" s="76" t="s">
        <v>28</v>
      </c>
      <c r="E11" s="81">
        <v>0</v>
      </c>
      <c r="F11" s="81">
        <v>15</v>
      </c>
      <c r="G11" s="81"/>
    </row>
    <row r="12" spans="1:9" ht="39" customHeight="1" thickBot="1">
      <c r="A12" s="514"/>
      <c r="B12" s="529"/>
      <c r="C12" s="529"/>
      <c r="D12" s="76" t="s">
        <v>29</v>
      </c>
      <c r="E12" s="81">
        <v>10</v>
      </c>
      <c r="F12" s="81">
        <v>0</v>
      </c>
      <c r="G12" s="81" t="s">
        <v>505</v>
      </c>
    </row>
    <row r="13" spans="1:9" ht="51.75" thickBot="1">
      <c r="A13" s="514"/>
      <c r="B13" s="529"/>
      <c r="C13" s="529"/>
      <c r="D13" s="76" t="s">
        <v>30</v>
      </c>
      <c r="E13" s="81">
        <v>15</v>
      </c>
      <c r="F13" s="81">
        <v>0</v>
      </c>
      <c r="G13" s="81" t="s">
        <v>319</v>
      </c>
    </row>
    <row r="14" spans="1:9" ht="46.5" customHeight="1" thickBot="1">
      <c r="A14" s="514"/>
      <c r="B14" s="529"/>
      <c r="C14" s="529"/>
      <c r="D14" s="76" t="s">
        <v>31</v>
      </c>
      <c r="E14" s="81">
        <v>10</v>
      </c>
      <c r="F14" s="81">
        <v>0</v>
      </c>
      <c r="G14" s="81" t="s">
        <v>506</v>
      </c>
    </row>
    <row r="15" spans="1:9" ht="42.75" customHeight="1" thickBot="1">
      <c r="A15" s="514"/>
      <c r="B15" s="529"/>
      <c r="C15" s="529"/>
      <c r="D15" s="76" t="s">
        <v>32</v>
      </c>
      <c r="E15" s="81">
        <v>30</v>
      </c>
      <c r="F15" s="81">
        <v>0</v>
      </c>
      <c r="G15" s="81" t="s">
        <v>507</v>
      </c>
    </row>
    <row r="16" spans="1:9" ht="13.5" thickBot="1">
      <c r="A16" s="515"/>
      <c r="B16" s="530"/>
      <c r="C16" s="530"/>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3"/>
      <c r="B19" s="73"/>
      <c r="C19" s="73"/>
      <c r="D19" s="73"/>
      <c r="E19" s="73"/>
      <c r="F19" s="73"/>
      <c r="G19" s="73"/>
    </row>
    <row r="20" spans="1:7" ht="15.75" customHeight="1">
      <c r="A20" s="561"/>
      <c r="B20" s="561"/>
      <c r="C20" s="388" t="s">
        <v>34</v>
      </c>
      <c r="D20" s="388"/>
      <c r="E20" s="388"/>
      <c r="F20" s="392" t="s">
        <v>226</v>
      </c>
      <c r="G20" s="392"/>
    </row>
    <row r="21" spans="1:7" ht="15.75" customHeight="1">
      <c r="A21" s="561"/>
      <c r="B21" s="561"/>
      <c r="C21" s="388"/>
      <c r="D21" s="388"/>
      <c r="E21" s="388"/>
      <c r="F21" s="392" t="s">
        <v>53</v>
      </c>
      <c r="G21" s="392"/>
    </row>
    <row r="22" spans="1:7" ht="15.75" customHeight="1">
      <c r="A22" s="561"/>
      <c r="B22" s="561"/>
      <c r="C22" s="388"/>
      <c r="D22" s="388"/>
      <c r="E22" s="388"/>
      <c r="F22" s="518" t="s">
        <v>875</v>
      </c>
      <c r="G22" s="519"/>
    </row>
    <row r="23" spans="1:7" ht="13.5" thickBot="1">
      <c r="A23" s="72"/>
      <c r="B23" s="78"/>
      <c r="C23" s="78"/>
      <c r="D23" s="79"/>
      <c r="E23" s="72"/>
      <c r="F23" s="72"/>
      <c r="G23" s="72"/>
    </row>
    <row r="24" spans="1:7" ht="13.5" thickBot="1">
      <c r="A24" s="516" t="s">
        <v>16</v>
      </c>
      <c r="B24" s="520" t="s">
        <v>17</v>
      </c>
      <c r="C24" s="521"/>
      <c r="D24" s="516" t="s">
        <v>18</v>
      </c>
      <c r="E24" s="520" t="s">
        <v>417</v>
      </c>
      <c r="F24" s="521"/>
      <c r="G24" s="513" t="s">
        <v>19</v>
      </c>
    </row>
    <row r="25" spans="1:7">
      <c r="A25" s="537"/>
      <c r="B25" s="74" t="s">
        <v>20</v>
      </c>
      <c r="C25" s="74" t="s">
        <v>22</v>
      </c>
      <c r="D25" s="537"/>
      <c r="E25" s="516" t="s">
        <v>24</v>
      </c>
      <c r="F25" s="516" t="s">
        <v>25</v>
      </c>
      <c r="G25" s="514"/>
    </row>
    <row r="26" spans="1:7" ht="51.75" thickBot="1">
      <c r="A26" s="517"/>
      <c r="B26" s="76" t="s">
        <v>21</v>
      </c>
      <c r="C26" s="76" t="s">
        <v>23</v>
      </c>
      <c r="D26" s="517"/>
      <c r="E26" s="517"/>
      <c r="F26" s="517"/>
      <c r="G26" s="515"/>
    </row>
    <row r="27" spans="1:7" ht="65.25" customHeight="1" thickBot="1">
      <c r="A27" s="513" t="s">
        <v>341</v>
      </c>
      <c r="B27" s="528" t="s">
        <v>418</v>
      </c>
      <c r="C27" s="528"/>
      <c r="D27" s="76" t="s">
        <v>26</v>
      </c>
      <c r="E27" s="81">
        <v>15</v>
      </c>
      <c r="F27" s="81">
        <v>0</v>
      </c>
      <c r="G27" s="81" t="s">
        <v>511</v>
      </c>
    </row>
    <row r="28" spans="1:7" ht="30" customHeight="1">
      <c r="A28" s="514"/>
      <c r="B28" s="529"/>
      <c r="C28" s="529"/>
      <c r="D28" s="528" t="s">
        <v>27</v>
      </c>
      <c r="E28" s="511">
        <v>5</v>
      </c>
      <c r="F28" s="511">
        <v>0</v>
      </c>
      <c r="G28" s="511" t="s">
        <v>504</v>
      </c>
    </row>
    <row r="29" spans="1:7" ht="30" customHeight="1" thickBot="1">
      <c r="A29" s="514"/>
      <c r="B29" s="529"/>
      <c r="C29" s="529"/>
      <c r="D29" s="530"/>
      <c r="E29" s="512"/>
      <c r="F29" s="512"/>
      <c r="G29" s="512"/>
    </row>
    <row r="30" spans="1:7" ht="21.75" customHeight="1" thickBot="1">
      <c r="A30" s="514"/>
      <c r="B30" s="529"/>
      <c r="C30" s="529"/>
      <c r="D30" s="76" t="s">
        <v>28</v>
      </c>
      <c r="E30" s="81">
        <v>0</v>
      </c>
      <c r="F30" s="81">
        <v>15</v>
      </c>
      <c r="G30" s="81"/>
    </row>
    <row r="31" spans="1:7" ht="19.5" customHeight="1" thickBot="1">
      <c r="A31" s="514"/>
      <c r="B31" s="529"/>
      <c r="C31" s="529"/>
      <c r="D31" s="76" t="s">
        <v>29</v>
      </c>
      <c r="E31" s="81">
        <v>10</v>
      </c>
      <c r="F31" s="81">
        <v>0</v>
      </c>
      <c r="G31" s="81" t="s">
        <v>512</v>
      </c>
    </row>
    <row r="32" spans="1:7" ht="51.75" thickBot="1">
      <c r="A32" s="514"/>
      <c r="B32" s="529"/>
      <c r="C32" s="529"/>
      <c r="D32" s="76" t="s">
        <v>30</v>
      </c>
      <c r="E32" s="81">
        <v>15</v>
      </c>
      <c r="F32" s="81">
        <v>0</v>
      </c>
      <c r="G32" s="81" t="s">
        <v>320</v>
      </c>
    </row>
    <row r="33" spans="1:7" ht="47.25" customHeight="1" thickBot="1">
      <c r="A33" s="514"/>
      <c r="B33" s="529"/>
      <c r="C33" s="529"/>
      <c r="D33" s="76" t="s">
        <v>31</v>
      </c>
      <c r="E33" s="81">
        <v>10</v>
      </c>
      <c r="F33" s="81">
        <v>0</v>
      </c>
      <c r="G33" s="81" t="s">
        <v>512</v>
      </c>
    </row>
    <row r="34" spans="1:7" ht="39" thickBot="1">
      <c r="A34" s="514"/>
      <c r="B34" s="529"/>
      <c r="C34" s="529"/>
      <c r="D34" s="76" t="s">
        <v>32</v>
      </c>
      <c r="E34" s="81">
        <v>30</v>
      </c>
      <c r="F34" s="81"/>
      <c r="G34" s="81" t="s">
        <v>507</v>
      </c>
    </row>
    <row r="35" spans="1:7" ht="13.5" thickBot="1">
      <c r="A35" s="515"/>
      <c r="B35" s="530"/>
      <c r="C35" s="530"/>
      <c r="D35" s="77" t="s">
        <v>33</v>
      </c>
      <c r="E35" s="80">
        <v>85</v>
      </c>
      <c r="F35" s="80">
        <v>15</v>
      </c>
      <c r="G35" s="80"/>
    </row>
    <row r="36" spans="1:7">
      <c r="A36" s="73"/>
      <c r="B36" s="73"/>
      <c r="C36" s="73"/>
      <c r="D36" s="73"/>
      <c r="E36" s="73"/>
      <c r="F36" s="73"/>
      <c r="G36" s="73"/>
    </row>
    <row r="37" spans="1:7" ht="13.5" thickBot="1">
      <c r="A37" s="73"/>
      <c r="B37" s="73"/>
      <c r="C37" s="73"/>
      <c r="D37" s="73"/>
      <c r="E37" s="73"/>
      <c r="F37" s="73"/>
      <c r="G37" s="73"/>
    </row>
    <row r="38" spans="1:7">
      <c r="A38" s="538" t="s">
        <v>186</v>
      </c>
      <c r="B38" s="539"/>
      <c r="C38" s="540"/>
      <c r="D38" s="562" t="s">
        <v>187</v>
      </c>
      <c r="E38" s="563"/>
      <c r="F38" s="563"/>
      <c r="G38" s="564"/>
    </row>
    <row r="39" spans="1:7">
      <c r="A39" s="541"/>
      <c r="B39" s="542"/>
      <c r="C39" s="543"/>
      <c r="D39" s="565" t="s">
        <v>188</v>
      </c>
      <c r="E39" s="566"/>
      <c r="F39" s="566"/>
      <c r="G39" s="567"/>
    </row>
    <row r="40" spans="1:7">
      <c r="A40" s="541"/>
      <c r="B40" s="542"/>
      <c r="C40" s="543"/>
      <c r="D40" s="565" t="s">
        <v>189</v>
      </c>
      <c r="E40" s="566"/>
      <c r="F40" s="566"/>
      <c r="G40" s="567"/>
    </row>
    <row r="41" spans="1:7">
      <c r="A41" s="522" t="s">
        <v>190</v>
      </c>
      <c r="B41" s="523"/>
      <c r="C41" s="524"/>
      <c r="D41" s="531">
        <v>0</v>
      </c>
      <c r="E41" s="532"/>
      <c r="F41" s="532"/>
      <c r="G41" s="533"/>
    </row>
    <row r="42" spans="1:7">
      <c r="A42" s="522" t="s">
        <v>191</v>
      </c>
      <c r="B42" s="523"/>
      <c r="C42" s="524"/>
      <c r="D42" s="531">
        <v>1</v>
      </c>
      <c r="E42" s="532"/>
      <c r="F42" s="532"/>
      <c r="G42" s="533"/>
    </row>
    <row r="43" spans="1:7" ht="13.5" thickBot="1">
      <c r="A43" s="525" t="s">
        <v>192</v>
      </c>
      <c r="B43" s="526"/>
      <c r="C43" s="527"/>
      <c r="D43" s="534">
        <v>2</v>
      </c>
      <c r="E43" s="535"/>
      <c r="F43" s="535"/>
      <c r="G43" s="536"/>
    </row>
    <row r="44" spans="1:7">
      <c r="A44" s="73"/>
      <c r="B44" s="73"/>
      <c r="C44" s="73"/>
      <c r="D44" s="73"/>
      <c r="E44" s="73"/>
      <c r="F44" s="73"/>
      <c r="G44" s="73"/>
    </row>
    <row r="45" spans="1:7">
      <c r="A45" s="402" t="s">
        <v>452</v>
      </c>
      <c r="B45" s="402"/>
      <c r="C45" s="402"/>
      <c r="D45" s="402"/>
      <c r="E45" s="402"/>
      <c r="F45" s="402"/>
      <c r="G45" s="402"/>
    </row>
  </sheetData>
  <mergeCells count="49">
    <mergeCell ref="A42:C42"/>
    <mergeCell ref="D42:G42"/>
    <mergeCell ref="A43:C43"/>
    <mergeCell ref="D43:G43"/>
    <mergeCell ref="A45:G45"/>
    <mergeCell ref="A41:C41"/>
    <mergeCell ref="D41:G41"/>
    <mergeCell ref="A27:A35"/>
    <mergeCell ref="B27:B35"/>
    <mergeCell ref="C27:C35"/>
    <mergeCell ref="D28:D29"/>
    <mergeCell ref="E28:E29"/>
    <mergeCell ref="F28:F29"/>
    <mergeCell ref="G28:G29"/>
    <mergeCell ref="A38:C40"/>
    <mergeCell ref="D38:G38"/>
    <mergeCell ref="D39:G39"/>
    <mergeCell ref="D40:G40"/>
    <mergeCell ref="A24:A26"/>
    <mergeCell ref="B24:C24"/>
    <mergeCell ref="D24:D26"/>
    <mergeCell ref="E24:F24"/>
    <mergeCell ref="G24:G26"/>
    <mergeCell ref="E25:E26"/>
    <mergeCell ref="F25:F26"/>
    <mergeCell ref="A20:B22"/>
    <mergeCell ref="C20:E22"/>
    <mergeCell ref="F20:G20"/>
    <mergeCell ref="F21:G21"/>
    <mergeCell ref="F22:G22"/>
    <mergeCell ref="G9:G10"/>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64"/>
  <sheetViews>
    <sheetView topLeftCell="A17" workbookViewId="0">
      <selection activeCell="K33" sqref="K33"/>
    </sheetView>
  </sheetViews>
  <sheetFormatPr baseColWidth="10" defaultRowHeight="12.75"/>
  <cols>
    <col min="1" max="3" width="13.42578125" customWidth="1"/>
    <col min="4" max="4" width="22.42578125" customWidth="1"/>
    <col min="7" max="7" width="21.140625" customWidth="1"/>
  </cols>
  <sheetData>
    <row r="1" spans="1:9" ht="15.75" customHeight="1">
      <c r="A1" s="561"/>
      <c r="B1" s="561"/>
      <c r="C1" s="388" t="s">
        <v>34</v>
      </c>
      <c r="D1" s="388"/>
      <c r="E1" s="388"/>
      <c r="F1" s="392" t="s">
        <v>226</v>
      </c>
      <c r="G1" s="392"/>
    </row>
    <row r="2" spans="1:9" ht="15.75" customHeight="1">
      <c r="A2" s="561"/>
      <c r="B2" s="561"/>
      <c r="C2" s="388"/>
      <c r="D2" s="388"/>
      <c r="E2" s="388"/>
      <c r="F2" s="392" t="s">
        <v>227</v>
      </c>
      <c r="G2" s="392"/>
    </row>
    <row r="3" spans="1:9" ht="15.75" customHeight="1">
      <c r="A3" s="561"/>
      <c r="B3" s="561"/>
      <c r="C3" s="388"/>
      <c r="D3" s="388"/>
      <c r="E3" s="388"/>
      <c r="F3" s="518" t="s">
        <v>652</v>
      </c>
      <c r="G3" s="519"/>
    </row>
    <row r="4" spans="1:9" ht="13.5" thickBot="1">
      <c r="A4" s="73"/>
      <c r="B4" s="73"/>
      <c r="C4" s="73"/>
      <c r="D4" s="73"/>
      <c r="E4" s="73"/>
      <c r="F4" s="73"/>
      <c r="G4" s="73"/>
    </row>
    <row r="5" spans="1:9" ht="13.5" thickBot="1">
      <c r="A5" s="516" t="s">
        <v>16</v>
      </c>
      <c r="B5" s="520" t="s">
        <v>17</v>
      </c>
      <c r="C5" s="521"/>
      <c r="D5" s="516" t="s">
        <v>18</v>
      </c>
      <c r="E5" s="520" t="s">
        <v>417</v>
      </c>
      <c r="F5" s="521"/>
      <c r="G5" s="513" t="s">
        <v>19</v>
      </c>
    </row>
    <row r="6" spans="1:9">
      <c r="A6" s="537"/>
      <c r="B6" s="74" t="s">
        <v>20</v>
      </c>
      <c r="C6" s="74" t="s">
        <v>22</v>
      </c>
      <c r="D6" s="537"/>
      <c r="E6" s="516" t="s">
        <v>24</v>
      </c>
      <c r="F6" s="516" t="s">
        <v>25</v>
      </c>
      <c r="G6" s="514"/>
    </row>
    <row r="7" spans="1:9" ht="51.75" thickBot="1">
      <c r="A7" s="517"/>
      <c r="B7" s="76" t="s">
        <v>21</v>
      </c>
      <c r="C7" s="76" t="s">
        <v>23</v>
      </c>
      <c r="D7" s="517"/>
      <c r="E7" s="517"/>
      <c r="F7" s="517"/>
      <c r="G7" s="515"/>
      <c r="I7" s="87"/>
    </row>
    <row r="8" spans="1:9" ht="51.75" thickBot="1">
      <c r="A8" s="513" t="s">
        <v>347</v>
      </c>
      <c r="B8" s="528" t="s">
        <v>418</v>
      </c>
      <c r="C8" s="528"/>
      <c r="D8" s="75" t="s">
        <v>26</v>
      </c>
      <c r="E8" s="83">
        <v>15</v>
      </c>
      <c r="F8" s="83">
        <v>0</v>
      </c>
      <c r="G8" s="83" t="s">
        <v>479</v>
      </c>
      <c r="I8" s="87"/>
    </row>
    <row r="9" spans="1:9" ht="51.75" customHeight="1">
      <c r="A9" s="514"/>
      <c r="B9" s="529"/>
      <c r="C9" s="529"/>
      <c r="D9" s="528" t="s">
        <v>27</v>
      </c>
      <c r="E9" s="511">
        <v>5</v>
      </c>
      <c r="F9" s="511">
        <v>0</v>
      </c>
      <c r="G9" s="511" t="s">
        <v>480</v>
      </c>
      <c r="I9" s="87"/>
    </row>
    <row r="10" spans="1:9" ht="15" customHeight="1" thickBot="1">
      <c r="A10" s="514"/>
      <c r="B10" s="529"/>
      <c r="C10" s="529"/>
      <c r="D10" s="530"/>
      <c r="E10" s="512"/>
      <c r="F10" s="512"/>
      <c r="G10" s="512"/>
    </row>
    <row r="11" spans="1:9" ht="17.25" customHeight="1" thickBot="1">
      <c r="A11" s="514"/>
      <c r="B11" s="529"/>
      <c r="C11" s="529"/>
      <c r="D11" s="76" t="s">
        <v>28</v>
      </c>
      <c r="E11" s="81">
        <v>0</v>
      </c>
      <c r="F11" s="81">
        <v>15</v>
      </c>
      <c r="G11" s="81" t="s">
        <v>481</v>
      </c>
    </row>
    <row r="12" spans="1:9" ht="51.75" customHeight="1" thickBot="1">
      <c r="A12" s="514"/>
      <c r="B12" s="529"/>
      <c r="C12" s="529"/>
      <c r="D12" s="76" t="s">
        <v>29</v>
      </c>
      <c r="E12" s="81">
        <v>10</v>
      </c>
      <c r="F12" s="81">
        <v>0</v>
      </c>
      <c r="G12" s="84" t="s">
        <v>483</v>
      </c>
    </row>
    <row r="13" spans="1:9" ht="58.5" customHeight="1" thickBot="1">
      <c r="A13" s="514"/>
      <c r="B13" s="529"/>
      <c r="C13" s="529"/>
      <c r="D13" s="76" t="s">
        <v>30</v>
      </c>
      <c r="E13" s="81">
        <v>15</v>
      </c>
      <c r="F13" s="81">
        <v>0</v>
      </c>
      <c r="G13" s="81" t="s">
        <v>319</v>
      </c>
    </row>
    <row r="14" spans="1:9" ht="42.75" customHeight="1" thickBot="1">
      <c r="A14" s="514"/>
      <c r="B14" s="529"/>
      <c r="C14" s="529"/>
      <c r="D14" s="76" t="s">
        <v>31</v>
      </c>
      <c r="E14" s="81">
        <v>10</v>
      </c>
      <c r="F14" s="81">
        <v>0</v>
      </c>
      <c r="G14" s="81" t="s">
        <v>482</v>
      </c>
    </row>
    <row r="15" spans="1:9" ht="59.25" customHeight="1" thickBot="1">
      <c r="A15" s="514"/>
      <c r="B15" s="529"/>
      <c r="C15" s="529"/>
      <c r="D15" s="76" t="s">
        <v>32</v>
      </c>
      <c r="E15" s="81">
        <v>30</v>
      </c>
      <c r="F15" s="81">
        <v>0</v>
      </c>
      <c r="G15" s="81" t="s">
        <v>484</v>
      </c>
    </row>
    <row r="16" spans="1:9" ht="13.5" thickBot="1">
      <c r="A16" s="515"/>
      <c r="B16" s="530"/>
      <c r="C16" s="530"/>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561"/>
      <c r="B20" s="561"/>
      <c r="C20" s="388" t="s">
        <v>34</v>
      </c>
      <c r="D20" s="388"/>
      <c r="E20" s="388"/>
      <c r="F20" s="392" t="s">
        <v>226</v>
      </c>
      <c r="G20" s="392"/>
    </row>
    <row r="21" spans="1:7" ht="15.75" customHeight="1">
      <c r="A21" s="561"/>
      <c r="B21" s="561"/>
      <c r="C21" s="388"/>
      <c r="D21" s="388"/>
      <c r="E21" s="388"/>
      <c r="F21" s="392" t="s">
        <v>53</v>
      </c>
      <c r="G21" s="392"/>
    </row>
    <row r="22" spans="1:7" ht="15.75" customHeight="1">
      <c r="A22" s="561"/>
      <c r="B22" s="561"/>
      <c r="C22" s="388"/>
      <c r="D22" s="388"/>
      <c r="E22" s="388"/>
      <c r="F22" s="518" t="s">
        <v>875</v>
      </c>
      <c r="G22" s="519"/>
    </row>
    <row r="23" spans="1:7" ht="13.5" thickBot="1">
      <c r="A23" s="72"/>
      <c r="B23" s="78"/>
      <c r="C23" s="78"/>
      <c r="D23" s="79"/>
      <c r="E23" s="72"/>
      <c r="F23" s="72"/>
      <c r="G23" s="72"/>
    </row>
    <row r="24" spans="1:7" ht="13.5" thickBot="1">
      <c r="A24" s="516" t="s">
        <v>16</v>
      </c>
      <c r="B24" s="520" t="s">
        <v>17</v>
      </c>
      <c r="C24" s="521"/>
      <c r="D24" s="516" t="s">
        <v>18</v>
      </c>
      <c r="E24" s="520" t="s">
        <v>417</v>
      </c>
      <c r="F24" s="521"/>
      <c r="G24" s="513" t="s">
        <v>19</v>
      </c>
    </row>
    <row r="25" spans="1:7">
      <c r="A25" s="537"/>
      <c r="B25" s="74" t="s">
        <v>20</v>
      </c>
      <c r="C25" s="74" t="s">
        <v>22</v>
      </c>
      <c r="D25" s="537"/>
      <c r="E25" s="516" t="s">
        <v>24</v>
      </c>
      <c r="F25" s="516" t="s">
        <v>25</v>
      </c>
      <c r="G25" s="514"/>
    </row>
    <row r="26" spans="1:7" ht="51.75" thickBot="1">
      <c r="A26" s="517"/>
      <c r="B26" s="76" t="s">
        <v>21</v>
      </c>
      <c r="C26" s="76" t="s">
        <v>23</v>
      </c>
      <c r="D26" s="517"/>
      <c r="E26" s="517"/>
      <c r="F26" s="517"/>
      <c r="G26" s="515"/>
    </row>
    <row r="27" spans="1:7" ht="51.75" thickBot="1">
      <c r="A27" s="513" t="s">
        <v>489</v>
      </c>
      <c r="B27" s="528" t="s">
        <v>418</v>
      </c>
      <c r="C27" s="528"/>
      <c r="D27" s="76" t="s">
        <v>26</v>
      </c>
      <c r="E27" s="81">
        <v>15</v>
      </c>
      <c r="F27" s="81">
        <v>0</v>
      </c>
      <c r="G27" s="83" t="s">
        <v>479</v>
      </c>
    </row>
    <row r="28" spans="1:7">
      <c r="A28" s="514"/>
      <c r="B28" s="529"/>
      <c r="C28" s="529"/>
      <c r="D28" s="528" t="s">
        <v>27</v>
      </c>
      <c r="E28" s="511">
        <v>5</v>
      </c>
      <c r="F28" s="511">
        <v>0</v>
      </c>
      <c r="G28" s="511" t="s">
        <v>480</v>
      </c>
    </row>
    <row r="29" spans="1:7" ht="41.25" customHeight="1" thickBot="1">
      <c r="A29" s="514"/>
      <c r="B29" s="529"/>
      <c r="C29" s="529"/>
      <c r="D29" s="530"/>
      <c r="E29" s="512"/>
      <c r="F29" s="512"/>
      <c r="G29" s="512"/>
    </row>
    <row r="30" spans="1:7" ht="24" customHeight="1" thickBot="1">
      <c r="A30" s="514"/>
      <c r="B30" s="529"/>
      <c r="C30" s="529"/>
      <c r="D30" s="76" t="s">
        <v>28</v>
      </c>
      <c r="E30" s="81">
        <v>0</v>
      </c>
      <c r="F30" s="81">
        <v>15</v>
      </c>
      <c r="G30" s="81"/>
    </row>
    <row r="31" spans="1:7" ht="34.5" customHeight="1" thickBot="1">
      <c r="A31" s="514"/>
      <c r="B31" s="529"/>
      <c r="C31" s="529"/>
      <c r="D31" s="76" t="s">
        <v>29</v>
      </c>
      <c r="E31" s="81">
        <v>10</v>
      </c>
      <c r="F31" s="81">
        <v>0</v>
      </c>
      <c r="G31" s="84" t="s">
        <v>483</v>
      </c>
    </row>
    <row r="32" spans="1:7" ht="55.5" customHeight="1" thickBot="1">
      <c r="A32" s="514"/>
      <c r="B32" s="529"/>
      <c r="C32" s="529"/>
      <c r="D32" s="76" t="s">
        <v>30</v>
      </c>
      <c r="E32" s="81">
        <v>15</v>
      </c>
      <c r="F32" s="81">
        <v>0</v>
      </c>
      <c r="G32" s="81" t="s">
        <v>319</v>
      </c>
    </row>
    <row r="33" spans="1:8" ht="51.75" thickBot="1">
      <c r="A33" s="514"/>
      <c r="B33" s="529"/>
      <c r="C33" s="529"/>
      <c r="D33" s="76" t="s">
        <v>31</v>
      </c>
      <c r="E33" s="81">
        <v>10</v>
      </c>
      <c r="F33" s="81">
        <v>0</v>
      </c>
      <c r="G33" s="81" t="s">
        <v>482</v>
      </c>
    </row>
    <row r="34" spans="1:8" ht="51.75" thickBot="1">
      <c r="A34" s="514"/>
      <c r="B34" s="529"/>
      <c r="C34" s="529"/>
      <c r="D34" s="76" t="s">
        <v>32</v>
      </c>
      <c r="E34" s="81">
        <v>30</v>
      </c>
      <c r="F34" s="81"/>
      <c r="G34" s="81" t="s">
        <v>484</v>
      </c>
    </row>
    <row r="35" spans="1:8" ht="13.5" thickBot="1">
      <c r="A35" s="515"/>
      <c r="B35" s="530"/>
      <c r="C35" s="530"/>
      <c r="D35" s="77" t="s">
        <v>33</v>
      </c>
      <c r="E35" s="80">
        <v>85</v>
      </c>
      <c r="F35" s="80">
        <v>15</v>
      </c>
      <c r="G35" s="80"/>
    </row>
    <row r="36" spans="1:8">
      <c r="A36" s="72"/>
      <c r="B36" s="78"/>
      <c r="C36" s="78"/>
      <c r="D36" s="79"/>
      <c r="E36" s="72"/>
      <c r="F36" s="72"/>
      <c r="G36" s="72"/>
    </row>
    <row r="37" spans="1:8">
      <c r="A37" s="72"/>
      <c r="B37" s="78"/>
      <c r="C37" s="78"/>
      <c r="D37" s="79"/>
      <c r="E37" s="72"/>
      <c r="F37" s="72"/>
      <c r="G37" s="72"/>
    </row>
    <row r="38" spans="1:8">
      <c r="A38" s="73"/>
      <c r="B38" s="73"/>
      <c r="C38" s="73"/>
      <c r="D38" s="73"/>
      <c r="E38" s="73"/>
      <c r="F38" s="73"/>
      <c r="G38" s="73"/>
    </row>
    <row r="39" spans="1:8" ht="15.75" customHeight="1">
      <c r="A39" s="561"/>
      <c r="B39" s="561"/>
      <c r="C39" s="388" t="s">
        <v>34</v>
      </c>
      <c r="D39" s="388"/>
      <c r="E39" s="388"/>
      <c r="F39" s="392" t="s">
        <v>226</v>
      </c>
      <c r="G39" s="392"/>
    </row>
    <row r="40" spans="1:8" ht="15.75" customHeight="1">
      <c r="A40" s="561"/>
      <c r="B40" s="561"/>
      <c r="C40" s="388"/>
      <c r="D40" s="388"/>
      <c r="E40" s="388"/>
      <c r="F40" s="392" t="s">
        <v>53</v>
      </c>
      <c r="G40" s="392"/>
    </row>
    <row r="41" spans="1:8" ht="15.75" customHeight="1">
      <c r="A41" s="561"/>
      <c r="B41" s="561"/>
      <c r="C41" s="388"/>
      <c r="D41" s="388"/>
      <c r="E41" s="388"/>
      <c r="F41" s="518" t="s">
        <v>875</v>
      </c>
      <c r="G41" s="519"/>
    </row>
    <row r="42" spans="1:8" ht="13.5" thickBot="1">
      <c r="A42" s="72"/>
      <c r="B42" s="78"/>
      <c r="C42" s="78"/>
      <c r="D42" s="79"/>
      <c r="E42" s="72"/>
      <c r="F42" s="72"/>
      <c r="G42" s="72"/>
    </row>
    <row r="43" spans="1:8" ht="13.5" thickBot="1">
      <c r="A43" s="516" t="s">
        <v>16</v>
      </c>
      <c r="B43" s="520" t="s">
        <v>17</v>
      </c>
      <c r="C43" s="521"/>
      <c r="D43" s="516" t="s">
        <v>18</v>
      </c>
      <c r="E43" s="520" t="s">
        <v>417</v>
      </c>
      <c r="F43" s="521"/>
      <c r="G43" s="513" t="s">
        <v>19</v>
      </c>
    </row>
    <row r="44" spans="1:8">
      <c r="A44" s="537"/>
      <c r="B44" s="74" t="s">
        <v>20</v>
      </c>
      <c r="C44" s="74" t="s">
        <v>22</v>
      </c>
      <c r="D44" s="537"/>
      <c r="E44" s="516" t="s">
        <v>24</v>
      </c>
      <c r="F44" s="516" t="s">
        <v>25</v>
      </c>
      <c r="G44" s="514"/>
    </row>
    <row r="45" spans="1:8" ht="51.75" thickBot="1">
      <c r="A45" s="517"/>
      <c r="B45" s="76" t="s">
        <v>21</v>
      </c>
      <c r="C45" s="76" t="s">
        <v>23</v>
      </c>
      <c r="D45" s="517"/>
      <c r="E45" s="517"/>
      <c r="F45" s="517"/>
      <c r="G45" s="515"/>
    </row>
    <row r="46" spans="1:8" ht="59.25" customHeight="1" thickBot="1">
      <c r="A46" s="513" t="s">
        <v>492</v>
      </c>
      <c r="B46" s="528" t="s">
        <v>418</v>
      </c>
      <c r="C46" s="528"/>
      <c r="D46" s="76" t="s">
        <v>26</v>
      </c>
      <c r="E46" s="81">
        <v>15</v>
      </c>
      <c r="F46" s="81">
        <v>0</v>
      </c>
      <c r="G46" s="81" t="s">
        <v>496</v>
      </c>
    </row>
    <row r="47" spans="1:8" ht="45.75" customHeight="1">
      <c r="A47" s="514"/>
      <c r="B47" s="529"/>
      <c r="C47" s="529"/>
      <c r="D47" s="528" t="s">
        <v>27</v>
      </c>
      <c r="E47" s="511">
        <v>5</v>
      </c>
      <c r="F47" s="511">
        <v>0</v>
      </c>
      <c r="G47" s="586" t="s">
        <v>497</v>
      </c>
      <c r="H47" s="85"/>
    </row>
    <row r="48" spans="1:8" ht="13.5" thickBot="1">
      <c r="A48" s="514"/>
      <c r="B48" s="529"/>
      <c r="C48" s="529"/>
      <c r="D48" s="530"/>
      <c r="E48" s="512"/>
      <c r="F48" s="512"/>
      <c r="G48" s="587"/>
      <c r="H48" s="85"/>
    </row>
    <row r="49" spans="1:7" ht="19.5" customHeight="1" thickBot="1">
      <c r="A49" s="514"/>
      <c r="B49" s="529"/>
      <c r="C49" s="529"/>
      <c r="D49" s="76" t="s">
        <v>28</v>
      </c>
      <c r="E49" s="81">
        <v>0</v>
      </c>
      <c r="F49" s="81">
        <v>15</v>
      </c>
      <c r="G49" s="81"/>
    </row>
    <row r="50" spans="1:7" ht="33.75" customHeight="1" thickBot="1">
      <c r="A50" s="514"/>
      <c r="B50" s="529"/>
      <c r="C50" s="529"/>
      <c r="D50" s="76" t="s">
        <v>29</v>
      </c>
      <c r="E50" s="81">
        <v>10</v>
      </c>
      <c r="F50" s="81">
        <v>0</v>
      </c>
      <c r="G50" s="84" t="s">
        <v>483</v>
      </c>
    </row>
    <row r="51" spans="1:7" ht="51.75" thickBot="1">
      <c r="A51" s="514"/>
      <c r="B51" s="529"/>
      <c r="C51" s="529"/>
      <c r="D51" s="76" t="s">
        <v>30</v>
      </c>
      <c r="E51" s="81">
        <v>15</v>
      </c>
      <c r="F51" s="81">
        <v>0</v>
      </c>
      <c r="G51" s="81" t="s">
        <v>319</v>
      </c>
    </row>
    <row r="52" spans="1:7" ht="51.75" thickBot="1">
      <c r="A52" s="514"/>
      <c r="B52" s="529"/>
      <c r="C52" s="529"/>
      <c r="D52" s="76" t="s">
        <v>31</v>
      </c>
      <c r="E52" s="81">
        <v>10</v>
      </c>
      <c r="F52" s="81">
        <v>0</v>
      </c>
      <c r="G52" s="81" t="s">
        <v>498</v>
      </c>
    </row>
    <row r="53" spans="1:7" ht="74.25" customHeight="1" thickBot="1">
      <c r="A53" s="514"/>
      <c r="B53" s="529"/>
      <c r="C53" s="529"/>
      <c r="D53" s="76" t="s">
        <v>32</v>
      </c>
      <c r="E53" s="81">
        <v>30</v>
      </c>
      <c r="F53" s="81">
        <v>0</v>
      </c>
      <c r="G53" s="86" t="s">
        <v>499</v>
      </c>
    </row>
    <row r="54" spans="1:7" ht="16.5" customHeight="1" thickBot="1">
      <c r="A54" s="515"/>
      <c r="B54" s="530"/>
      <c r="C54" s="530"/>
      <c r="D54" s="77" t="s">
        <v>33</v>
      </c>
      <c r="E54" s="80">
        <v>85</v>
      </c>
      <c r="F54" s="80">
        <v>15</v>
      </c>
      <c r="G54" s="80"/>
    </row>
    <row r="55" spans="1:7">
      <c r="A55" s="73"/>
      <c r="B55" s="73"/>
      <c r="C55" s="73"/>
      <c r="D55" s="73"/>
      <c r="E55" s="73"/>
      <c r="F55" s="73"/>
      <c r="G55" s="73"/>
    </row>
    <row r="56" spans="1:7" ht="13.5" thickBot="1">
      <c r="A56" s="73"/>
      <c r="B56" s="73"/>
      <c r="C56" s="73"/>
      <c r="D56" s="73"/>
      <c r="E56" s="73"/>
      <c r="F56" s="73"/>
      <c r="G56" s="73"/>
    </row>
    <row r="57" spans="1:7">
      <c r="A57" s="538" t="s">
        <v>186</v>
      </c>
      <c r="B57" s="539"/>
      <c r="C57" s="540"/>
      <c r="D57" s="562" t="s">
        <v>187</v>
      </c>
      <c r="E57" s="563"/>
      <c r="F57" s="563"/>
      <c r="G57" s="564"/>
    </row>
    <row r="58" spans="1:7">
      <c r="A58" s="541"/>
      <c r="B58" s="542"/>
      <c r="C58" s="543"/>
      <c r="D58" s="565" t="s">
        <v>188</v>
      </c>
      <c r="E58" s="566"/>
      <c r="F58" s="566"/>
      <c r="G58" s="567"/>
    </row>
    <row r="59" spans="1:7">
      <c r="A59" s="541"/>
      <c r="B59" s="542"/>
      <c r="C59" s="543"/>
      <c r="D59" s="565" t="s">
        <v>189</v>
      </c>
      <c r="E59" s="566"/>
      <c r="F59" s="566"/>
      <c r="G59" s="567"/>
    </row>
    <row r="60" spans="1:7">
      <c r="A60" s="522" t="s">
        <v>190</v>
      </c>
      <c r="B60" s="523"/>
      <c r="C60" s="524"/>
      <c r="D60" s="531">
        <v>0</v>
      </c>
      <c r="E60" s="532"/>
      <c r="F60" s="532"/>
      <c r="G60" s="533"/>
    </row>
    <row r="61" spans="1:7">
      <c r="A61" s="522" t="s">
        <v>191</v>
      </c>
      <c r="B61" s="523"/>
      <c r="C61" s="524"/>
      <c r="D61" s="531">
        <v>1</v>
      </c>
      <c r="E61" s="532"/>
      <c r="F61" s="532"/>
      <c r="G61" s="533"/>
    </row>
    <row r="62" spans="1:7" ht="13.5" thickBot="1">
      <c r="A62" s="525" t="s">
        <v>192</v>
      </c>
      <c r="B62" s="526"/>
      <c r="C62" s="527"/>
      <c r="D62" s="534">
        <v>2</v>
      </c>
      <c r="E62" s="535"/>
      <c r="F62" s="535"/>
      <c r="G62" s="536"/>
    </row>
    <row r="63" spans="1:7">
      <c r="A63" s="73"/>
      <c r="B63" s="73"/>
      <c r="C63" s="73"/>
      <c r="D63" s="73"/>
      <c r="E63" s="73"/>
      <c r="F63" s="73"/>
      <c r="G63" s="73"/>
    </row>
    <row r="64" spans="1:7">
      <c r="A64" s="402" t="s">
        <v>452</v>
      </c>
      <c r="B64" s="402"/>
      <c r="C64" s="402"/>
      <c r="D64" s="402"/>
      <c r="E64" s="402"/>
      <c r="F64" s="402"/>
      <c r="G64" s="402"/>
    </row>
  </sheetData>
  <mergeCells count="68">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4"/>
  <sheetViews>
    <sheetView workbookViewId="0">
      <selection activeCell="F2" sqref="F2:G2"/>
    </sheetView>
  </sheetViews>
  <sheetFormatPr baseColWidth="10" defaultRowHeight="12.75"/>
  <cols>
    <col min="1" max="3" width="13.42578125" customWidth="1"/>
    <col min="4" max="4" width="22.42578125" customWidth="1"/>
    <col min="7" max="7" width="21.140625" customWidth="1"/>
  </cols>
  <sheetData>
    <row r="1" spans="1:9" ht="15.75" customHeight="1">
      <c r="A1" s="561"/>
      <c r="B1" s="561"/>
      <c r="C1" s="388" t="s">
        <v>34</v>
      </c>
      <c r="D1" s="388"/>
      <c r="E1" s="388"/>
      <c r="F1" s="392" t="s">
        <v>226</v>
      </c>
      <c r="G1" s="392"/>
    </row>
    <row r="2" spans="1:9" ht="15.75" customHeight="1">
      <c r="A2" s="561"/>
      <c r="B2" s="561"/>
      <c r="C2" s="388"/>
      <c r="D2" s="388"/>
      <c r="E2" s="388"/>
      <c r="F2" s="392" t="s">
        <v>53</v>
      </c>
      <c r="G2" s="392"/>
    </row>
    <row r="3" spans="1:9" ht="15.75" customHeight="1">
      <c r="A3" s="561"/>
      <c r="B3" s="561"/>
      <c r="C3" s="388"/>
      <c r="D3" s="388"/>
      <c r="E3" s="388"/>
      <c r="F3" s="518" t="s">
        <v>875</v>
      </c>
      <c r="G3" s="519"/>
    </row>
    <row r="4" spans="1:9" ht="13.5" thickBot="1">
      <c r="A4" s="73"/>
      <c r="B4" s="73"/>
      <c r="C4" s="73"/>
      <c r="D4" s="73"/>
      <c r="E4" s="73"/>
      <c r="F4" s="73"/>
      <c r="G4" s="73"/>
    </row>
    <row r="5" spans="1:9" ht="13.5" thickBot="1">
      <c r="A5" s="516" t="s">
        <v>16</v>
      </c>
      <c r="B5" s="520" t="s">
        <v>17</v>
      </c>
      <c r="C5" s="521"/>
      <c r="D5" s="516" t="s">
        <v>18</v>
      </c>
      <c r="E5" s="520" t="s">
        <v>417</v>
      </c>
      <c r="F5" s="521"/>
      <c r="G5" s="513" t="s">
        <v>19</v>
      </c>
    </row>
    <row r="6" spans="1:9">
      <c r="A6" s="537"/>
      <c r="B6" s="74" t="s">
        <v>20</v>
      </c>
      <c r="C6" s="74" t="s">
        <v>22</v>
      </c>
      <c r="D6" s="537"/>
      <c r="E6" s="516" t="s">
        <v>24</v>
      </c>
      <c r="F6" s="516" t="s">
        <v>25</v>
      </c>
      <c r="G6" s="514"/>
      <c r="I6" s="47"/>
    </row>
    <row r="7" spans="1:9" ht="51.75" thickBot="1">
      <c r="A7" s="517"/>
      <c r="B7" s="76" t="s">
        <v>21</v>
      </c>
      <c r="C7" s="76" t="s">
        <v>23</v>
      </c>
      <c r="D7" s="517"/>
      <c r="E7" s="517"/>
      <c r="F7" s="517"/>
      <c r="G7" s="515"/>
      <c r="I7" s="87"/>
    </row>
    <row r="8" spans="1:9" ht="51.75" thickBot="1">
      <c r="A8" s="513" t="s">
        <v>353</v>
      </c>
      <c r="B8" s="528" t="s">
        <v>418</v>
      </c>
      <c r="C8" s="528"/>
      <c r="D8" s="75" t="s">
        <v>26</v>
      </c>
      <c r="E8" s="83">
        <v>15</v>
      </c>
      <c r="F8" s="83">
        <v>0</v>
      </c>
      <c r="G8" s="83" t="s">
        <v>621</v>
      </c>
      <c r="I8" s="87"/>
    </row>
    <row r="9" spans="1:9">
      <c r="A9" s="514"/>
      <c r="B9" s="529"/>
      <c r="C9" s="529"/>
      <c r="D9" s="528" t="s">
        <v>27</v>
      </c>
      <c r="E9" s="511">
        <v>5</v>
      </c>
      <c r="F9" s="511">
        <v>0</v>
      </c>
      <c r="G9" s="511" t="s">
        <v>619</v>
      </c>
      <c r="I9" s="87"/>
    </row>
    <row r="10" spans="1:9" ht="13.5" thickBot="1">
      <c r="A10" s="514"/>
      <c r="B10" s="529"/>
      <c r="C10" s="529"/>
      <c r="D10" s="530"/>
      <c r="E10" s="512"/>
      <c r="F10" s="512"/>
      <c r="G10" s="512"/>
      <c r="I10" s="47"/>
    </row>
    <row r="11" spans="1:9" ht="20.25" customHeight="1" thickBot="1">
      <c r="A11" s="514"/>
      <c r="B11" s="529"/>
      <c r="C11" s="529"/>
      <c r="D11" s="76" t="s">
        <v>28</v>
      </c>
      <c r="E11" s="81">
        <v>0</v>
      </c>
      <c r="F11" s="81">
        <v>15</v>
      </c>
      <c r="G11" s="81"/>
      <c r="I11" s="47"/>
    </row>
    <row r="12" spans="1:9" ht="23.25" customHeight="1" thickBot="1">
      <c r="A12" s="514"/>
      <c r="B12" s="529"/>
      <c r="C12" s="529"/>
      <c r="D12" s="76" t="s">
        <v>29</v>
      </c>
      <c r="E12" s="81">
        <v>10</v>
      </c>
      <c r="F12" s="81">
        <v>0</v>
      </c>
      <c r="G12" s="81" t="s">
        <v>623</v>
      </c>
      <c r="I12" s="47"/>
    </row>
    <row r="13" spans="1:9" ht="51.75" thickBot="1">
      <c r="A13" s="514"/>
      <c r="B13" s="529"/>
      <c r="C13" s="529"/>
      <c r="D13" s="76" t="s">
        <v>30</v>
      </c>
      <c r="E13" s="81">
        <v>15</v>
      </c>
      <c r="F13" s="81">
        <v>0</v>
      </c>
      <c r="G13" s="81" t="s">
        <v>319</v>
      </c>
    </row>
    <row r="14" spans="1:9" ht="51.75" thickBot="1">
      <c r="A14" s="514"/>
      <c r="B14" s="529"/>
      <c r="C14" s="529"/>
      <c r="D14" s="76" t="s">
        <v>31</v>
      </c>
      <c r="E14" s="81">
        <v>10</v>
      </c>
      <c r="F14" s="81">
        <v>0</v>
      </c>
      <c r="G14" s="81" t="s">
        <v>622</v>
      </c>
    </row>
    <row r="15" spans="1:9" ht="64.5" thickBot="1">
      <c r="A15" s="514"/>
      <c r="B15" s="529"/>
      <c r="C15" s="529"/>
      <c r="D15" s="76" t="s">
        <v>32</v>
      </c>
      <c r="E15" s="81">
        <v>30</v>
      </c>
      <c r="F15" s="81">
        <v>0</v>
      </c>
      <c r="G15" s="81" t="s">
        <v>624</v>
      </c>
    </row>
    <row r="16" spans="1:9" ht="13.5" thickBot="1">
      <c r="A16" s="515"/>
      <c r="B16" s="530"/>
      <c r="C16" s="530"/>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561"/>
      <c r="B20" s="561"/>
      <c r="C20" s="388" t="s">
        <v>34</v>
      </c>
      <c r="D20" s="388"/>
      <c r="E20" s="388"/>
      <c r="F20" s="392" t="s">
        <v>226</v>
      </c>
      <c r="G20" s="392"/>
    </row>
    <row r="21" spans="1:7" ht="15.75" customHeight="1">
      <c r="A21" s="561"/>
      <c r="B21" s="561"/>
      <c r="C21" s="388"/>
      <c r="D21" s="388"/>
      <c r="E21" s="388"/>
      <c r="F21" s="392" t="s">
        <v>53</v>
      </c>
      <c r="G21" s="392"/>
    </row>
    <row r="22" spans="1:7" ht="15.75" customHeight="1">
      <c r="A22" s="561"/>
      <c r="B22" s="561"/>
      <c r="C22" s="388"/>
      <c r="D22" s="388"/>
      <c r="E22" s="388"/>
      <c r="F22" s="518" t="s">
        <v>875</v>
      </c>
      <c r="G22" s="519"/>
    </row>
    <row r="23" spans="1:7" ht="13.5" thickBot="1">
      <c r="A23" s="72"/>
      <c r="B23" s="78"/>
      <c r="C23" s="78"/>
      <c r="D23" s="79"/>
      <c r="E23" s="72"/>
      <c r="F23" s="72"/>
      <c r="G23" s="72"/>
    </row>
    <row r="24" spans="1:7" ht="13.5" thickBot="1">
      <c r="A24" s="516" t="s">
        <v>16</v>
      </c>
      <c r="B24" s="520" t="s">
        <v>17</v>
      </c>
      <c r="C24" s="521"/>
      <c r="D24" s="516" t="s">
        <v>18</v>
      </c>
      <c r="E24" s="520" t="s">
        <v>417</v>
      </c>
      <c r="F24" s="521"/>
      <c r="G24" s="513" t="s">
        <v>19</v>
      </c>
    </row>
    <row r="25" spans="1:7">
      <c r="A25" s="537"/>
      <c r="B25" s="74" t="s">
        <v>20</v>
      </c>
      <c r="C25" s="74" t="s">
        <v>22</v>
      </c>
      <c r="D25" s="537"/>
      <c r="E25" s="516" t="s">
        <v>24</v>
      </c>
      <c r="F25" s="516" t="s">
        <v>25</v>
      </c>
      <c r="G25" s="514"/>
    </row>
    <row r="26" spans="1:7" ht="51.75" thickBot="1">
      <c r="A26" s="517"/>
      <c r="B26" s="76" t="s">
        <v>21</v>
      </c>
      <c r="C26" s="76" t="s">
        <v>23</v>
      </c>
      <c r="D26" s="517"/>
      <c r="E26" s="517"/>
      <c r="F26" s="517"/>
      <c r="G26" s="515"/>
    </row>
    <row r="27" spans="1:7" ht="51.75" thickBot="1">
      <c r="A27" s="513" t="s">
        <v>354</v>
      </c>
      <c r="B27" s="528" t="s">
        <v>418</v>
      </c>
      <c r="C27" s="528"/>
      <c r="D27" s="76" t="s">
        <v>26</v>
      </c>
      <c r="E27" s="81">
        <v>15</v>
      </c>
      <c r="F27" s="81">
        <v>0</v>
      </c>
      <c r="G27" s="81" t="s">
        <v>511</v>
      </c>
    </row>
    <row r="28" spans="1:7">
      <c r="A28" s="514"/>
      <c r="B28" s="529"/>
      <c r="C28" s="529"/>
      <c r="D28" s="528" t="s">
        <v>27</v>
      </c>
      <c r="E28" s="511">
        <v>5</v>
      </c>
      <c r="F28" s="511">
        <v>0</v>
      </c>
      <c r="G28" s="511" t="s">
        <v>628</v>
      </c>
    </row>
    <row r="29" spans="1:7" ht="13.5" thickBot="1">
      <c r="A29" s="514"/>
      <c r="B29" s="529"/>
      <c r="C29" s="529"/>
      <c r="D29" s="530"/>
      <c r="E29" s="512"/>
      <c r="F29" s="512"/>
      <c r="G29" s="512"/>
    </row>
    <row r="30" spans="1:7" ht="19.5" customHeight="1" thickBot="1">
      <c r="A30" s="514"/>
      <c r="B30" s="529"/>
      <c r="C30" s="529"/>
      <c r="D30" s="76" t="s">
        <v>28</v>
      </c>
      <c r="E30" s="81">
        <v>0</v>
      </c>
      <c r="F30" s="81">
        <v>15</v>
      </c>
      <c r="G30" s="81"/>
    </row>
    <row r="31" spans="1:7" ht="31.5" customHeight="1" thickBot="1">
      <c r="A31" s="514"/>
      <c r="B31" s="529"/>
      <c r="C31" s="529"/>
      <c r="D31" s="76" t="s">
        <v>29</v>
      </c>
      <c r="E31" s="81">
        <v>10</v>
      </c>
      <c r="F31" s="81">
        <v>0</v>
      </c>
      <c r="G31" s="81" t="s">
        <v>629</v>
      </c>
    </row>
    <row r="32" spans="1:7" ht="51.75" thickBot="1">
      <c r="A32" s="514"/>
      <c r="B32" s="529"/>
      <c r="C32" s="529"/>
      <c r="D32" s="76" t="s">
        <v>30</v>
      </c>
      <c r="E32" s="81">
        <v>15</v>
      </c>
      <c r="F32" s="81">
        <v>0</v>
      </c>
      <c r="G32" s="81" t="s">
        <v>319</v>
      </c>
    </row>
    <row r="33" spans="1:7" ht="51.75" thickBot="1">
      <c r="A33" s="514"/>
      <c r="B33" s="529"/>
      <c r="C33" s="529"/>
      <c r="D33" s="76" t="s">
        <v>31</v>
      </c>
      <c r="E33" s="81">
        <v>10</v>
      </c>
      <c r="F33" s="81">
        <v>0</v>
      </c>
      <c r="G33" s="81" t="s">
        <v>631</v>
      </c>
    </row>
    <row r="34" spans="1:7" ht="59.25" customHeight="1" thickBot="1">
      <c r="A34" s="514"/>
      <c r="B34" s="529"/>
      <c r="C34" s="529"/>
      <c r="D34" s="76" t="s">
        <v>32</v>
      </c>
      <c r="E34" s="81">
        <v>30</v>
      </c>
      <c r="F34" s="81">
        <v>0</v>
      </c>
      <c r="G34" s="81" t="s">
        <v>630</v>
      </c>
    </row>
    <row r="35" spans="1:7" ht="13.5" thickBot="1">
      <c r="A35" s="515"/>
      <c r="B35" s="530"/>
      <c r="C35" s="530"/>
      <c r="D35" s="77" t="s">
        <v>33</v>
      </c>
      <c r="E35" s="80">
        <v>85</v>
      </c>
      <c r="F35" s="80">
        <v>15</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561"/>
      <c r="B39" s="561"/>
      <c r="C39" s="388" t="s">
        <v>34</v>
      </c>
      <c r="D39" s="388"/>
      <c r="E39" s="388"/>
      <c r="F39" s="392" t="s">
        <v>226</v>
      </c>
      <c r="G39" s="392"/>
    </row>
    <row r="40" spans="1:7" ht="15.75" customHeight="1">
      <c r="A40" s="561"/>
      <c r="B40" s="561"/>
      <c r="C40" s="388"/>
      <c r="D40" s="388"/>
      <c r="E40" s="388"/>
      <c r="F40" s="392" t="s">
        <v>53</v>
      </c>
      <c r="G40" s="392"/>
    </row>
    <row r="41" spans="1:7" ht="15.75" customHeight="1">
      <c r="A41" s="561"/>
      <c r="B41" s="561"/>
      <c r="C41" s="388"/>
      <c r="D41" s="388"/>
      <c r="E41" s="388"/>
      <c r="F41" s="518" t="s">
        <v>875</v>
      </c>
      <c r="G41" s="519"/>
    </row>
    <row r="42" spans="1:7" ht="13.5" thickBot="1">
      <c r="A42" s="72"/>
      <c r="B42" s="78"/>
      <c r="C42" s="78"/>
      <c r="D42" s="79"/>
      <c r="E42" s="72"/>
      <c r="F42" s="72"/>
      <c r="G42" s="72"/>
    </row>
    <row r="43" spans="1:7" ht="13.5" thickBot="1">
      <c r="A43" s="516" t="s">
        <v>16</v>
      </c>
      <c r="B43" s="520" t="s">
        <v>17</v>
      </c>
      <c r="C43" s="521"/>
      <c r="D43" s="516" t="s">
        <v>18</v>
      </c>
      <c r="E43" s="520" t="s">
        <v>417</v>
      </c>
      <c r="F43" s="521"/>
      <c r="G43" s="513" t="s">
        <v>19</v>
      </c>
    </row>
    <row r="44" spans="1:7">
      <c r="A44" s="537"/>
      <c r="B44" s="74" t="s">
        <v>20</v>
      </c>
      <c r="C44" s="74" t="s">
        <v>22</v>
      </c>
      <c r="D44" s="537"/>
      <c r="E44" s="516" t="s">
        <v>24</v>
      </c>
      <c r="F44" s="516" t="s">
        <v>25</v>
      </c>
      <c r="G44" s="514"/>
    </row>
    <row r="45" spans="1:7" ht="51.75" thickBot="1">
      <c r="A45" s="517"/>
      <c r="B45" s="76" t="s">
        <v>21</v>
      </c>
      <c r="C45" s="76" t="s">
        <v>23</v>
      </c>
      <c r="D45" s="517"/>
      <c r="E45" s="517"/>
      <c r="F45" s="517"/>
      <c r="G45" s="515"/>
    </row>
    <row r="46" spans="1:7" ht="51.75" thickBot="1">
      <c r="A46" s="513" t="s">
        <v>355</v>
      </c>
      <c r="B46" s="528" t="s">
        <v>418</v>
      </c>
      <c r="C46" s="528"/>
      <c r="D46" s="76" t="s">
        <v>26</v>
      </c>
      <c r="E46" s="81">
        <v>15</v>
      </c>
      <c r="F46" s="81">
        <v>0</v>
      </c>
      <c r="G46" s="83" t="s">
        <v>621</v>
      </c>
    </row>
    <row r="47" spans="1:7">
      <c r="A47" s="514"/>
      <c r="B47" s="529"/>
      <c r="C47" s="529"/>
      <c r="D47" s="528" t="s">
        <v>27</v>
      </c>
      <c r="E47" s="511">
        <v>5</v>
      </c>
      <c r="F47" s="511">
        <v>0</v>
      </c>
      <c r="G47" s="511" t="s">
        <v>619</v>
      </c>
    </row>
    <row r="48" spans="1:7" ht="13.5" thickBot="1">
      <c r="A48" s="514"/>
      <c r="B48" s="529"/>
      <c r="C48" s="529"/>
      <c r="D48" s="530"/>
      <c r="E48" s="512"/>
      <c r="F48" s="512"/>
      <c r="G48" s="512"/>
    </row>
    <row r="49" spans="1:7" ht="13.5" thickBot="1">
      <c r="A49" s="514"/>
      <c r="B49" s="529"/>
      <c r="C49" s="529"/>
      <c r="D49" s="76" t="s">
        <v>28</v>
      </c>
      <c r="E49" s="81">
        <v>0</v>
      </c>
      <c r="F49" s="81">
        <v>15</v>
      </c>
      <c r="G49" s="81"/>
    </row>
    <row r="50" spans="1:7" ht="13.5" thickBot="1">
      <c r="A50" s="514"/>
      <c r="B50" s="529"/>
      <c r="C50" s="529"/>
      <c r="D50" s="76" t="s">
        <v>29</v>
      </c>
      <c r="E50" s="81">
        <v>10</v>
      </c>
      <c r="F50" s="81">
        <v>0</v>
      </c>
      <c r="G50" s="81" t="s">
        <v>623</v>
      </c>
    </row>
    <row r="51" spans="1:7" ht="51.75" thickBot="1">
      <c r="A51" s="514"/>
      <c r="B51" s="529"/>
      <c r="C51" s="529"/>
      <c r="D51" s="76" t="s">
        <v>30</v>
      </c>
      <c r="E51" s="81">
        <v>15</v>
      </c>
      <c r="F51" s="81">
        <v>0</v>
      </c>
      <c r="G51" s="81" t="s">
        <v>319</v>
      </c>
    </row>
    <row r="52" spans="1:7" ht="51.75" thickBot="1">
      <c r="A52" s="514"/>
      <c r="B52" s="529"/>
      <c r="C52" s="529"/>
      <c r="D52" s="76" t="s">
        <v>31</v>
      </c>
      <c r="E52" s="81">
        <v>10</v>
      </c>
      <c r="F52" s="81">
        <v>0</v>
      </c>
      <c r="G52" s="81" t="s">
        <v>622</v>
      </c>
    </row>
    <row r="53" spans="1:7" ht="64.5" thickBot="1">
      <c r="A53" s="514"/>
      <c r="B53" s="529"/>
      <c r="C53" s="529"/>
      <c r="D53" s="76" t="s">
        <v>32</v>
      </c>
      <c r="E53" s="81">
        <v>30</v>
      </c>
      <c r="F53" s="81"/>
      <c r="G53" s="81" t="s">
        <v>624</v>
      </c>
    </row>
    <row r="54" spans="1:7" ht="13.5" thickBot="1">
      <c r="A54" s="515"/>
      <c r="B54" s="530"/>
      <c r="C54" s="530"/>
      <c r="D54" s="77" t="s">
        <v>33</v>
      </c>
      <c r="E54" s="80">
        <v>100</v>
      </c>
      <c r="F54" s="80">
        <v>0</v>
      </c>
      <c r="G54" s="80"/>
    </row>
    <row r="55" spans="1:7">
      <c r="A55" s="73"/>
      <c r="B55" s="73"/>
      <c r="C55" s="73"/>
      <c r="D55" s="73"/>
      <c r="E55" s="73"/>
      <c r="F55" s="73"/>
      <c r="G55" s="73"/>
    </row>
    <row r="56" spans="1:7" ht="13.5" thickBot="1">
      <c r="A56" s="73"/>
      <c r="B56" s="73"/>
      <c r="C56" s="73"/>
      <c r="D56" s="73"/>
      <c r="E56" s="73"/>
      <c r="F56" s="73"/>
      <c r="G56" s="73"/>
    </row>
    <row r="57" spans="1:7">
      <c r="A57" s="538" t="s">
        <v>186</v>
      </c>
      <c r="B57" s="539"/>
      <c r="C57" s="540"/>
      <c r="D57" s="562" t="s">
        <v>187</v>
      </c>
      <c r="E57" s="563"/>
      <c r="F57" s="563"/>
      <c r="G57" s="564"/>
    </row>
    <row r="58" spans="1:7">
      <c r="A58" s="541"/>
      <c r="B58" s="542"/>
      <c r="C58" s="543"/>
      <c r="D58" s="565" t="s">
        <v>188</v>
      </c>
      <c r="E58" s="566"/>
      <c r="F58" s="566"/>
      <c r="G58" s="567"/>
    </row>
    <row r="59" spans="1:7">
      <c r="A59" s="541"/>
      <c r="B59" s="542"/>
      <c r="C59" s="543"/>
      <c r="D59" s="565" t="s">
        <v>189</v>
      </c>
      <c r="E59" s="566"/>
      <c r="F59" s="566"/>
      <c r="G59" s="567"/>
    </row>
    <row r="60" spans="1:7">
      <c r="A60" s="522" t="s">
        <v>190</v>
      </c>
      <c r="B60" s="523"/>
      <c r="C60" s="524"/>
      <c r="D60" s="531">
        <v>0</v>
      </c>
      <c r="E60" s="532"/>
      <c r="F60" s="532"/>
      <c r="G60" s="533"/>
    </row>
    <row r="61" spans="1:7">
      <c r="A61" s="522" t="s">
        <v>191</v>
      </c>
      <c r="B61" s="523"/>
      <c r="C61" s="524"/>
      <c r="D61" s="531">
        <v>1</v>
      </c>
      <c r="E61" s="532"/>
      <c r="F61" s="532"/>
      <c r="G61" s="533"/>
    </row>
    <row r="62" spans="1:7" ht="13.5" thickBot="1">
      <c r="A62" s="525" t="s">
        <v>192</v>
      </c>
      <c r="B62" s="526"/>
      <c r="C62" s="527"/>
      <c r="D62" s="534">
        <v>2</v>
      </c>
      <c r="E62" s="535"/>
      <c r="F62" s="535"/>
      <c r="G62" s="536"/>
    </row>
    <row r="63" spans="1:7">
      <c r="A63" s="73"/>
      <c r="B63" s="73"/>
      <c r="C63" s="73"/>
      <c r="D63" s="73"/>
      <c r="E63" s="73"/>
      <c r="F63" s="73"/>
      <c r="G63" s="73"/>
    </row>
    <row r="64" spans="1:7">
      <c r="A64" s="402" t="s">
        <v>452</v>
      </c>
      <c r="B64" s="402"/>
      <c r="C64" s="402"/>
      <c r="D64" s="402"/>
      <c r="E64" s="402"/>
      <c r="F64" s="402"/>
      <c r="G64" s="402"/>
    </row>
  </sheetData>
  <mergeCells count="68">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45"/>
  <sheetViews>
    <sheetView topLeftCell="A4" workbookViewId="0">
      <selection activeCell="I7" sqref="I7"/>
    </sheetView>
  </sheetViews>
  <sheetFormatPr baseColWidth="10" defaultRowHeight="12.75"/>
  <cols>
    <col min="1" max="3" width="13.42578125" customWidth="1"/>
    <col min="4" max="4" width="22.42578125" customWidth="1"/>
    <col min="7" max="7" width="21.140625" customWidth="1"/>
  </cols>
  <sheetData>
    <row r="1" spans="1:9" ht="15.75" customHeight="1">
      <c r="A1" s="561"/>
      <c r="B1" s="561"/>
      <c r="C1" s="388" t="s">
        <v>34</v>
      </c>
      <c r="D1" s="388"/>
      <c r="E1" s="388"/>
      <c r="F1" s="392" t="s">
        <v>226</v>
      </c>
      <c r="G1" s="392"/>
    </row>
    <row r="2" spans="1:9" ht="15.75" customHeight="1">
      <c r="A2" s="561"/>
      <c r="B2" s="561"/>
      <c r="C2" s="388"/>
      <c r="D2" s="388"/>
      <c r="E2" s="388"/>
      <c r="F2" s="392" t="s">
        <v>53</v>
      </c>
      <c r="G2" s="392"/>
    </row>
    <row r="3" spans="1:9" ht="15.75" customHeight="1">
      <c r="A3" s="561"/>
      <c r="B3" s="561"/>
      <c r="C3" s="388"/>
      <c r="D3" s="388"/>
      <c r="E3" s="388"/>
      <c r="F3" s="518" t="s">
        <v>875</v>
      </c>
      <c r="G3" s="519"/>
    </row>
    <row r="4" spans="1:9" ht="13.5" thickBot="1">
      <c r="A4" s="72"/>
      <c r="B4" s="78"/>
      <c r="C4" s="78"/>
      <c r="D4" s="79"/>
      <c r="E4" s="72"/>
      <c r="F4" s="72"/>
      <c r="G4" s="72"/>
    </row>
    <row r="5" spans="1:9" ht="13.5" thickBot="1">
      <c r="A5" s="516" t="s">
        <v>16</v>
      </c>
      <c r="B5" s="520" t="s">
        <v>17</v>
      </c>
      <c r="C5" s="521"/>
      <c r="D5" s="516" t="s">
        <v>18</v>
      </c>
      <c r="E5" s="520" t="s">
        <v>417</v>
      </c>
      <c r="F5" s="521"/>
      <c r="G5" s="513" t="s">
        <v>19</v>
      </c>
    </row>
    <row r="6" spans="1:9">
      <c r="A6" s="537"/>
      <c r="B6" s="74" t="s">
        <v>20</v>
      </c>
      <c r="C6" s="74" t="s">
        <v>22</v>
      </c>
      <c r="D6" s="537"/>
      <c r="E6" s="516" t="s">
        <v>24</v>
      </c>
      <c r="F6" s="516" t="s">
        <v>25</v>
      </c>
      <c r="G6" s="514"/>
    </row>
    <row r="7" spans="1:9" ht="51.75" thickBot="1">
      <c r="A7" s="517"/>
      <c r="B7" s="76" t="s">
        <v>21</v>
      </c>
      <c r="C7" s="76" t="s">
        <v>23</v>
      </c>
      <c r="D7" s="517"/>
      <c r="E7" s="517"/>
      <c r="F7" s="517"/>
      <c r="G7" s="515"/>
      <c r="I7" s="87"/>
    </row>
    <row r="8" spans="1:9" ht="55.5" customHeight="1" thickBot="1">
      <c r="A8" s="513" t="s">
        <v>393</v>
      </c>
      <c r="B8" s="528" t="s">
        <v>418</v>
      </c>
      <c r="C8" s="528"/>
      <c r="D8" s="76" t="s">
        <v>26</v>
      </c>
      <c r="E8" s="81">
        <v>15</v>
      </c>
      <c r="F8" s="81">
        <v>0</v>
      </c>
      <c r="G8" s="81" t="s">
        <v>534</v>
      </c>
      <c r="I8" s="87"/>
    </row>
    <row r="9" spans="1:9" ht="22.5" customHeight="1">
      <c r="A9" s="514"/>
      <c r="B9" s="529"/>
      <c r="C9" s="529"/>
      <c r="D9" s="528" t="s">
        <v>27</v>
      </c>
      <c r="E9" s="511">
        <v>5</v>
      </c>
      <c r="F9" s="511">
        <v>0</v>
      </c>
      <c r="G9" s="511" t="s">
        <v>535</v>
      </c>
    </row>
    <row r="10" spans="1:9" ht="41.25" customHeight="1" thickBot="1">
      <c r="A10" s="514"/>
      <c r="B10" s="529"/>
      <c r="C10" s="529"/>
      <c r="D10" s="530"/>
      <c r="E10" s="512"/>
      <c r="F10" s="512"/>
      <c r="G10" s="512"/>
    </row>
    <row r="11" spans="1:9" ht="29.25" customHeight="1" thickBot="1">
      <c r="A11" s="514"/>
      <c r="B11" s="529"/>
      <c r="C11" s="529"/>
      <c r="D11" s="76" t="s">
        <v>28</v>
      </c>
      <c r="E11" s="81">
        <v>0</v>
      </c>
      <c r="F11" s="81">
        <v>15</v>
      </c>
      <c r="G11" s="81"/>
    </row>
    <row r="12" spans="1:9" ht="27" customHeight="1" thickBot="1">
      <c r="A12" s="514"/>
      <c r="B12" s="529"/>
      <c r="C12" s="529"/>
      <c r="D12" s="76" t="s">
        <v>29</v>
      </c>
      <c r="E12" s="81">
        <v>10</v>
      </c>
      <c r="F12" s="81">
        <v>0</v>
      </c>
      <c r="G12" s="81" t="s">
        <v>536</v>
      </c>
    </row>
    <row r="13" spans="1:9" ht="51.75" thickBot="1">
      <c r="A13" s="514"/>
      <c r="B13" s="529"/>
      <c r="C13" s="529"/>
      <c r="D13" s="76" t="s">
        <v>30</v>
      </c>
      <c r="E13" s="81">
        <v>15</v>
      </c>
      <c r="F13" s="81">
        <v>0</v>
      </c>
      <c r="G13" s="81" t="s">
        <v>464</v>
      </c>
    </row>
    <row r="14" spans="1:9" ht="51.75" thickBot="1">
      <c r="A14" s="514"/>
      <c r="B14" s="529"/>
      <c r="C14" s="529"/>
      <c r="D14" s="76" t="s">
        <v>31</v>
      </c>
      <c r="E14" s="81">
        <v>10</v>
      </c>
      <c r="F14" s="81">
        <v>0</v>
      </c>
      <c r="G14" s="81" t="s">
        <v>537</v>
      </c>
    </row>
    <row r="15" spans="1:9" ht="39" thickBot="1">
      <c r="A15" s="514"/>
      <c r="B15" s="529"/>
      <c r="C15" s="529"/>
      <c r="D15" s="76" t="s">
        <v>32</v>
      </c>
      <c r="E15" s="81">
        <v>30</v>
      </c>
      <c r="F15" s="81"/>
      <c r="G15" s="81" t="s">
        <v>538</v>
      </c>
    </row>
    <row r="16" spans="1:9" ht="13.5" thickBot="1">
      <c r="A16" s="515"/>
      <c r="B16" s="530"/>
      <c r="C16" s="530"/>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3"/>
      <c r="B19" s="73"/>
      <c r="C19" s="73"/>
      <c r="D19" s="73"/>
      <c r="E19" s="73"/>
      <c r="F19" s="73"/>
      <c r="G19" s="73"/>
    </row>
    <row r="20" spans="1:7" ht="15.75" customHeight="1">
      <c r="A20" s="561"/>
      <c r="B20" s="561"/>
      <c r="C20" s="388" t="s">
        <v>34</v>
      </c>
      <c r="D20" s="388"/>
      <c r="E20" s="388"/>
      <c r="F20" s="392" t="s">
        <v>226</v>
      </c>
      <c r="G20" s="392"/>
    </row>
    <row r="21" spans="1:7" ht="15.75" customHeight="1">
      <c r="A21" s="561"/>
      <c r="B21" s="561"/>
      <c r="C21" s="388"/>
      <c r="D21" s="388"/>
      <c r="E21" s="388"/>
      <c r="F21" s="392" t="s">
        <v>227</v>
      </c>
      <c r="G21" s="392"/>
    </row>
    <row r="22" spans="1:7" ht="15.75" customHeight="1">
      <c r="A22" s="561"/>
      <c r="B22" s="561"/>
      <c r="C22" s="388"/>
      <c r="D22" s="388"/>
      <c r="E22" s="388"/>
      <c r="F22" s="518" t="s">
        <v>652</v>
      </c>
      <c r="G22" s="519"/>
    </row>
    <row r="23" spans="1:7" ht="13.5" thickBot="1">
      <c r="A23" s="72"/>
      <c r="B23" s="78"/>
      <c r="C23" s="78"/>
      <c r="D23" s="79"/>
      <c r="E23" s="72"/>
      <c r="F23" s="72"/>
      <c r="G23" s="72"/>
    </row>
    <row r="24" spans="1:7" ht="13.5" thickBot="1">
      <c r="A24" s="516" t="s">
        <v>16</v>
      </c>
      <c r="B24" s="520" t="s">
        <v>17</v>
      </c>
      <c r="C24" s="521"/>
      <c r="D24" s="516" t="s">
        <v>18</v>
      </c>
      <c r="E24" s="520" t="s">
        <v>417</v>
      </c>
      <c r="F24" s="521"/>
      <c r="G24" s="513" t="s">
        <v>19</v>
      </c>
    </row>
    <row r="25" spans="1:7">
      <c r="A25" s="537"/>
      <c r="B25" s="74" t="s">
        <v>20</v>
      </c>
      <c r="C25" s="74" t="s">
        <v>22</v>
      </c>
      <c r="D25" s="537"/>
      <c r="E25" s="516" t="s">
        <v>24</v>
      </c>
      <c r="F25" s="516" t="s">
        <v>25</v>
      </c>
      <c r="G25" s="514"/>
    </row>
    <row r="26" spans="1:7" ht="51.75" thickBot="1">
      <c r="A26" s="517"/>
      <c r="B26" s="76" t="s">
        <v>21</v>
      </c>
      <c r="C26" s="76" t="s">
        <v>23</v>
      </c>
      <c r="D26" s="517"/>
      <c r="E26" s="517"/>
      <c r="F26" s="517"/>
      <c r="G26" s="515"/>
    </row>
    <row r="27" spans="1:7" ht="59.25" customHeight="1" thickBot="1">
      <c r="A27" s="513" t="s">
        <v>394</v>
      </c>
      <c r="B27" s="528" t="s">
        <v>418</v>
      </c>
      <c r="C27" s="528"/>
      <c r="D27" s="76" t="s">
        <v>26</v>
      </c>
      <c r="E27" s="81">
        <v>15</v>
      </c>
      <c r="F27" s="81">
        <v>0</v>
      </c>
      <c r="G27" s="81" t="s">
        <v>534</v>
      </c>
    </row>
    <row r="28" spans="1:7" ht="47.25" customHeight="1">
      <c r="A28" s="514"/>
      <c r="B28" s="529"/>
      <c r="C28" s="529"/>
      <c r="D28" s="528" t="s">
        <v>27</v>
      </c>
      <c r="E28" s="511">
        <v>5</v>
      </c>
      <c r="F28" s="511">
        <v>0</v>
      </c>
      <c r="G28" s="511" t="s">
        <v>535</v>
      </c>
    </row>
    <row r="29" spans="1:7" ht="24" customHeight="1" thickBot="1">
      <c r="A29" s="514"/>
      <c r="B29" s="529"/>
      <c r="C29" s="529"/>
      <c r="D29" s="530"/>
      <c r="E29" s="512"/>
      <c r="F29" s="512"/>
      <c r="G29" s="512"/>
    </row>
    <row r="30" spans="1:7" ht="25.5" customHeight="1" thickBot="1">
      <c r="A30" s="514"/>
      <c r="B30" s="529"/>
      <c r="C30" s="529"/>
      <c r="D30" s="76" t="s">
        <v>28</v>
      </c>
      <c r="E30" s="81">
        <v>0</v>
      </c>
      <c r="F30" s="81">
        <v>15</v>
      </c>
      <c r="G30" s="81"/>
    </row>
    <row r="31" spans="1:7" ht="36" customHeight="1" thickBot="1">
      <c r="A31" s="514"/>
      <c r="B31" s="529"/>
      <c r="C31" s="529"/>
      <c r="D31" s="76" t="s">
        <v>29</v>
      </c>
      <c r="E31" s="81">
        <v>10</v>
      </c>
      <c r="F31" s="81">
        <v>0</v>
      </c>
      <c r="G31" s="81" t="s">
        <v>541</v>
      </c>
    </row>
    <row r="32" spans="1:7" ht="51.75" thickBot="1">
      <c r="A32" s="514"/>
      <c r="B32" s="529"/>
      <c r="C32" s="529"/>
      <c r="D32" s="76" t="s">
        <v>30</v>
      </c>
      <c r="E32" s="81">
        <v>15</v>
      </c>
      <c r="F32" s="81">
        <v>0</v>
      </c>
      <c r="G32" s="81" t="s">
        <v>542</v>
      </c>
    </row>
    <row r="33" spans="1:7" ht="51.75" thickBot="1">
      <c r="A33" s="514"/>
      <c r="B33" s="529"/>
      <c r="C33" s="529"/>
      <c r="D33" s="76" t="s">
        <v>31</v>
      </c>
      <c r="E33" s="81">
        <v>10</v>
      </c>
      <c r="F33" s="81">
        <v>0</v>
      </c>
      <c r="G33" s="81" t="s">
        <v>543</v>
      </c>
    </row>
    <row r="34" spans="1:7" ht="39" thickBot="1">
      <c r="A34" s="514"/>
      <c r="B34" s="529"/>
      <c r="C34" s="529"/>
      <c r="D34" s="76" t="s">
        <v>32</v>
      </c>
      <c r="E34" s="81">
        <v>30</v>
      </c>
      <c r="F34" s="81">
        <v>0</v>
      </c>
      <c r="G34" s="81" t="s">
        <v>538</v>
      </c>
    </row>
    <row r="35" spans="1:7" ht="13.5" thickBot="1">
      <c r="A35" s="515"/>
      <c r="B35" s="530"/>
      <c r="C35" s="530"/>
      <c r="D35" s="77" t="s">
        <v>33</v>
      </c>
      <c r="E35" s="80">
        <v>85</v>
      </c>
      <c r="F35" s="80">
        <v>15</v>
      </c>
      <c r="G35" s="80"/>
    </row>
    <row r="36" spans="1:7">
      <c r="A36" s="73"/>
      <c r="B36" s="73"/>
      <c r="C36" s="73"/>
      <c r="D36" s="73"/>
      <c r="E36" s="73"/>
      <c r="F36" s="73"/>
      <c r="G36" s="73"/>
    </row>
    <row r="37" spans="1:7" ht="13.5" thickBot="1">
      <c r="A37" s="73"/>
      <c r="B37" s="73"/>
      <c r="C37" s="73"/>
      <c r="D37" s="73"/>
      <c r="E37" s="73"/>
      <c r="F37" s="73"/>
      <c r="G37" s="73"/>
    </row>
    <row r="38" spans="1:7">
      <c r="A38" s="538" t="s">
        <v>186</v>
      </c>
      <c r="B38" s="539"/>
      <c r="C38" s="540"/>
      <c r="D38" s="562" t="s">
        <v>187</v>
      </c>
      <c r="E38" s="563"/>
      <c r="F38" s="563"/>
      <c r="G38" s="564"/>
    </row>
    <row r="39" spans="1:7">
      <c r="A39" s="541"/>
      <c r="B39" s="542"/>
      <c r="C39" s="543"/>
      <c r="D39" s="565" t="s">
        <v>188</v>
      </c>
      <c r="E39" s="566"/>
      <c r="F39" s="566"/>
      <c r="G39" s="567"/>
    </row>
    <row r="40" spans="1:7">
      <c r="A40" s="541"/>
      <c r="B40" s="542"/>
      <c r="C40" s="543"/>
      <c r="D40" s="565" t="s">
        <v>189</v>
      </c>
      <c r="E40" s="566"/>
      <c r="F40" s="566"/>
      <c r="G40" s="567"/>
    </row>
    <row r="41" spans="1:7">
      <c r="A41" s="522" t="s">
        <v>190</v>
      </c>
      <c r="B41" s="523"/>
      <c r="C41" s="524"/>
      <c r="D41" s="531">
        <v>0</v>
      </c>
      <c r="E41" s="532"/>
      <c r="F41" s="532"/>
      <c r="G41" s="533"/>
    </row>
    <row r="42" spans="1:7">
      <c r="A42" s="522" t="s">
        <v>191</v>
      </c>
      <c r="B42" s="523"/>
      <c r="C42" s="524"/>
      <c r="D42" s="531">
        <v>1</v>
      </c>
      <c r="E42" s="532"/>
      <c r="F42" s="532"/>
      <c r="G42" s="533"/>
    </row>
    <row r="43" spans="1:7" ht="13.5" thickBot="1">
      <c r="A43" s="525" t="s">
        <v>192</v>
      </c>
      <c r="B43" s="526"/>
      <c r="C43" s="527"/>
      <c r="D43" s="534">
        <v>2</v>
      </c>
      <c r="E43" s="535"/>
      <c r="F43" s="535"/>
      <c r="G43" s="536"/>
    </row>
    <row r="44" spans="1:7">
      <c r="A44" s="73"/>
      <c r="B44" s="73"/>
      <c r="C44" s="73"/>
      <c r="D44" s="73"/>
      <c r="E44" s="73"/>
      <c r="F44" s="73"/>
      <c r="G44" s="73"/>
    </row>
    <row r="45" spans="1:7">
      <c r="A45" s="402" t="s">
        <v>452</v>
      </c>
      <c r="B45" s="402"/>
      <c r="C45" s="402"/>
      <c r="D45" s="402"/>
      <c r="E45" s="402"/>
      <c r="F45" s="402"/>
      <c r="G45" s="402"/>
    </row>
  </sheetData>
  <mergeCells count="49">
    <mergeCell ref="A42:C42"/>
    <mergeCell ref="D42:G42"/>
    <mergeCell ref="A43:C43"/>
    <mergeCell ref="D43:G43"/>
    <mergeCell ref="A45:G45"/>
    <mergeCell ref="A41:C41"/>
    <mergeCell ref="D41:G41"/>
    <mergeCell ref="A27:A35"/>
    <mergeCell ref="B27:B35"/>
    <mergeCell ref="C27:C35"/>
    <mergeCell ref="D28:D29"/>
    <mergeCell ref="E28:E29"/>
    <mergeCell ref="F28:F29"/>
    <mergeCell ref="G28:G29"/>
    <mergeCell ref="A38:C40"/>
    <mergeCell ref="D38:G38"/>
    <mergeCell ref="D39:G39"/>
    <mergeCell ref="D40:G40"/>
    <mergeCell ref="A24:A26"/>
    <mergeCell ref="B24:C24"/>
    <mergeCell ref="D24:D26"/>
    <mergeCell ref="E24:F24"/>
    <mergeCell ref="G24:G26"/>
    <mergeCell ref="E25:E26"/>
    <mergeCell ref="F25:F26"/>
    <mergeCell ref="G9:G10"/>
    <mergeCell ref="A20:B22"/>
    <mergeCell ref="C20:E22"/>
    <mergeCell ref="F20:G20"/>
    <mergeCell ref="F21:G21"/>
    <mergeCell ref="F22:G22"/>
    <mergeCell ref="A8:A16"/>
    <mergeCell ref="B8:B16"/>
    <mergeCell ref="C8:C16"/>
    <mergeCell ref="D9:D10"/>
    <mergeCell ref="E9:E10"/>
    <mergeCell ref="F9:F10"/>
    <mergeCell ref="A5:A7"/>
    <mergeCell ref="B5:C5"/>
    <mergeCell ref="D5:D7"/>
    <mergeCell ref="E5:F5"/>
    <mergeCell ref="G5:G7"/>
    <mergeCell ref="E6:E7"/>
    <mergeCell ref="F6:F7"/>
    <mergeCell ref="A1:B3"/>
    <mergeCell ref="C1:E3"/>
    <mergeCell ref="F1:G1"/>
    <mergeCell ref="F2:G2"/>
    <mergeCell ref="F3:G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4"/>
  <sheetViews>
    <sheetView workbookViewId="0">
      <selection activeCell="L14" sqref="L14"/>
    </sheetView>
  </sheetViews>
  <sheetFormatPr baseColWidth="10" defaultRowHeight="12.75"/>
  <cols>
    <col min="1" max="3" width="13.42578125" customWidth="1"/>
    <col min="4" max="4" width="22.42578125" customWidth="1"/>
    <col min="7" max="7" width="21.140625" customWidth="1"/>
  </cols>
  <sheetData>
    <row r="1" spans="1:9" ht="15.75" customHeight="1">
      <c r="A1" s="561"/>
      <c r="B1" s="561"/>
      <c r="C1" s="388" t="s">
        <v>34</v>
      </c>
      <c r="D1" s="388"/>
      <c r="E1" s="388"/>
      <c r="F1" s="392" t="s">
        <v>226</v>
      </c>
      <c r="G1" s="392"/>
    </row>
    <row r="2" spans="1:9" ht="15.75" customHeight="1">
      <c r="A2" s="561"/>
      <c r="B2" s="561"/>
      <c r="C2" s="388"/>
      <c r="D2" s="388"/>
      <c r="E2" s="388"/>
      <c r="F2" s="392" t="s">
        <v>53</v>
      </c>
      <c r="G2" s="392"/>
    </row>
    <row r="3" spans="1:9" ht="15.75" customHeight="1">
      <c r="A3" s="561"/>
      <c r="B3" s="561"/>
      <c r="C3" s="388"/>
      <c r="D3" s="388"/>
      <c r="E3" s="388"/>
      <c r="F3" s="518" t="s">
        <v>875</v>
      </c>
      <c r="G3" s="519"/>
    </row>
    <row r="4" spans="1:9" ht="13.5" thickBot="1">
      <c r="A4" s="73"/>
      <c r="B4" s="73"/>
      <c r="C4" s="73"/>
      <c r="D4" s="73"/>
      <c r="E4" s="73"/>
      <c r="F4" s="73"/>
      <c r="G4" s="73"/>
    </row>
    <row r="5" spans="1:9" ht="13.5" thickBot="1">
      <c r="A5" s="516" t="s">
        <v>16</v>
      </c>
      <c r="B5" s="520" t="s">
        <v>17</v>
      </c>
      <c r="C5" s="521"/>
      <c r="D5" s="516" t="s">
        <v>18</v>
      </c>
      <c r="E5" s="520" t="s">
        <v>417</v>
      </c>
      <c r="F5" s="521"/>
      <c r="G5" s="513" t="s">
        <v>19</v>
      </c>
    </row>
    <row r="6" spans="1:9">
      <c r="A6" s="537"/>
      <c r="B6" s="74" t="s">
        <v>20</v>
      </c>
      <c r="C6" s="74" t="s">
        <v>22</v>
      </c>
      <c r="D6" s="537"/>
      <c r="E6" s="516" t="s">
        <v>24</v>
      </c>
      <c r="F6" s="516" t="s">
        <v>25</v>
      </c>
      <c r="G6" s="514"/>
    </row>
    <row r="7" spans="1:9" ht="51.75" thickBot="1">
      <c r="A7" s="517"/>
      <c r="B7" s="76" t="s">
        <v>21</v>
      </c>
      <c r="C7" s="76" t="s">
        <v>23</v>
      </c>
      <c r="D7" s="517"/>
      <c r="E7" s="517"/>
      <c r="F7" s="517"/>
      <c r="G7" s="515"/>
      <c r="I7" s="87"/>
    </row>
    <row r="8" spans="1:9" ht="51.75" thickBot="1">
      <c r="A8" s="513" t="s">
        <v>587</v>
      </c>
      <c r="B8" s="528" t="s">
        <v>418</v>
      </c>
      <c r="C8" s="528"/>
      <c r="D8" s="75" t="s">
        <v>26</v>
      </c>
      <c r="E8" s="83">
        <v>15</v>
      </c>
      <c r="F8" s="83">
        <v>0</v>
      </c>
      <c r="G8" s="83" t="s">
        <v>561</v>
      </c>
      <c r="I8" s="87"/>
    </row>
    <row r="9" spans="1:9" ht="45.75" customHeight="1">
      <c r="A9" s="514"/>
      <c r="B9" s="529"/>
      <c r="C9" s="529"/>
      <c r="D9" s="528" t="s">
        <v>27</v>
      </c>
      <c r="E9" s="511">
        <v>5</v>
      </c>
      <c r="F9" s="511">
        <v>0</v>
      </c>
      <c r="G9" s="511" t="s">
        <v>554</v>
      </c>
      <c r="I9" s="87"/>
    </row>
    <row r="10" spans="1:9" ht="19.5" customHeight="1" thickBot="1">
      <c r="A10" s="514"/>
      <c r="B10" s="529"/>
      <c r="C10" s="529"/>
      <c r="D10" s="530"/>
      <c r="E10" s="512"/>
      <c r="F10" s="512"/>
      <c r="G10" s="512"/>
    </row>
    <row r="11" spans="1:9" ht="24" customHeight="1" thickBot="1">
      <c r="A11" s="514"/>
      <c r="B11" s="529"/>
      <c r="C11" s="529"/>
      <c r="D11" s="76" t="s">
        <v>28</v>
      </c>
      <c r="E11" s="81">
        <v>0</v>
      </c>
      <c r="F11" s="81">
        <v>15</v>
      </c>
      <c r="G11" s="81"/>
    </row>
    <row r="12" spans="1:9" ht="36.75" customHeight="1" thickBot="1">
      <c r="A12" s="514"/>
      <c r="B12" s="529"/>
      <c r="C12" s="529"/>
      <c r="D12" s="76" t="s">
        <v>29</v>
      </c>
      <c r="E12" s="81">
        <v>10</v>
      </c>
      <c r="F12" s="81">
        <v>0</v>
      </c>
      <c r="G12" s="81" t="s">
        <v>562</v>
      </c>
    </row>
    <row r="13" spans="1:9" ht="51.75" thickBot="1">
      <c r="A13" s="514"/>
      <c r="B13" s="529"/>
      <c r="C13" s="529"/>
      <c r="D13" s="76" t="s">
        <v>30</v>
      </c>
      <c r="E13" s="81">
        <v>15</v>
      </c>
      <c r="F13" s="81">
        <v>0</v>
      </c>
      <c r="G13" s="81" t="s">
        <v>563</v>
      </c>
    </row>
    <row r="14" spans="1:9" ht="51.75" thickBot="1">
      <c r="A14" s="514"/>
      <c r="B14" s="529"/>
      <c r="C14" s="529"/>
      <c r="D14" s="76" t="s">
        <v>31</v>
      </c>
      <c r="E14" s="81">
        <v>10</v>
      </c>
      <c r="F14" s="81">
        <v>0</v>
      </c>
      <c r="G14" s="81" t="s">
        <v>562</v>
      </c>
    </row>
    <row r="15" spans="1:9" ht="39" thickBot="1">
      <c r="A15" s="514"/>
      <c r="B15" s="529"/>
      <c r="C15" s="529"/>
      <c r="D15" s="76" t="s">
        <v>32</v>
      </c>
      <c r="E15" s="81">
        <v>30</v>
      </c>
      <c r="F15" s="81">
        <v>0</v>
      </c>
      <c r="G15" s="81" t="s">
        <v>507</v>
      </c>
    </row>
    <row r="16" spans="1:9" ht="13.5" thickBot="1">
      <c r="A16" s="515"/>
      <c r="B16" s="530"/>
      <c r="C16" s="530"/>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561"/>
      <c r="B20" s="561"/>
      <c r="C20" s="388" t="s">
        <v>34</v>
      </c>
      <c r="D20" s="388"/>
      <c r="E20" s="388"/>
      <c r="F20" s="392" t="s">
        <v>226</v>
      </c>
      <c r="G20" s="392"/>
    </row>
    <row r="21" spans="1:7" ht="15.75" customHeight="1">
      <c r="A21" s="561"/>
      <c r="B21" s="561"/>
      <c r="C21" s="388"/>
      <c r="D21" s="388"/>
      <c r="E21" s="388"/>
      <c r="F21" s="392" t="s">
        <v>227</v>
      </c>
      <c r="G21" s="392"/>
    </row>
    <row r="22" spans="1:7" ht="15.75" customHeight="1">
      <c r="A22" s="561"/>
      <c r="B22" s="561"/>
      <c r="C22" s="388"/>
      <c r="D22" s="388"/>
      <c r="E22" s="388"/>
      <c r="F22" s="518" t="s">
        <v>652</v>
      </c>
      <c r="G22" s="519"/>
    </row>
    <row r="23" spans="1:7" ht="13.5" thickBot="1">
      <c r="A23" s="72"/>
      <c r="B23" s="78"/>
      <c r="C23" s="78"/>
      <c r="D23" s="79"/>
      <c r="E23" s="72"/>
      <c r="F23" s="72"/>
      <c r="G23" s="72"/>
    </row>
    <row r="24" spans="1:7" ht="13.5" thickBot="1">
      <c r="A24" s="516" t="s">
        <v>16</v>
      </c>
      <c r="B24" s="520" t="s">
        <v>17</v>
      </c>
      <c r="C24" s="521"/>
      <c r="D24" s="516" t="s">
        <v>18</v>
      </c>
      <c r="E24" s="520" t="s">
        <v>417</v>
      </c>
      <c r="F24" s="521"/>
      <c r="G24" s="513" t="s">
        <v>19</v>
      </c>
    </row>
    <row r="25" spans="1:7">
      <c r="A25" s="537"/>
      <c r="B25" s="74" t="s">
        <v>20</v>
      </c>
      <c r="C25" s="74" t="s">
        <v>22</v>
      </c>
      <c r="D25" s="537"/>
      <c r="E25" s="516" t="s">
        <v>24</v>
      </c>
      <c r="F25" s="516" t="s">
        <v>25</v>
      </c>
      <c r="G25" s="514"/>
    </row>
    <row r="26" spans="1:7" ht="51.75" thickBot="1">
      <c r="A26" s="517"/>
      <c r="B26" s="76" t="s">
        <v>21</v>
      </c>
      <c r="C26" s="76" t="s">
        <v>23</v>
      </c>
      <c r="D26" s="517"/>
      <c r="E26" s="517"/>
      <c r="F26" s="517"/>
      <c r="G26" s="515"/>
    </row>
    <row r="27" spans="1:7" ht="51.75" thickBot="1">
      <c r="A27" s="513" t="s">
        <v>588</v>
      </c>
      <c r="B27" s="528" t="s">
        <v>418</v>
      </c>
      <c r="C27" s="528"/>
      <c r="D27" s="76" t="s">
        <v>26</v>
      </c>
      <c r="E27" s="81">
        <v>15</v>
      </c>
      <c r="F27" s="81">
        <v>0</v>
      </c>
      <c r="G27" s="83" t="s">
        <v>561</v>
      </c>
    </row>
    <row r="28" spans="1:7">
      <c r="A28" s="514"/>
      <c r="B28" s="529"/>
      <c r="C28" s="529"/>
      <c r="D28" s="528" t="s">
        <v>27</v>
      </c>
      <c r="E28" s="511">
        <v>5</v>
      </c>
      <c r="F28" s="511">
        <v>0</v>
      </c>
      <c r="G28" s="511" t="s">
        <v>554</v>
      </c>
    </row>
    <row r="29" spans="1:7" ht="13.5" thickBot="1">
      <c r="A29" s="514"/>
      <c r="B29" s="529"/>
      <c r="C29" s="529"/>
      <c r="D29" s="530"/>
      <c r="E29" s="512"/>
      <c r="F29" s="512"/>
      <c r="G29" s="512"/>
    </row>
    <row r="30" spans="1:7" ht="21" customHeight="1" thickBot="1">
      <c r="A30" s="514"/>
      <c r="B30" s="529"/>
      <c r="C30" s="529"/>
      <c r="D30" s="76" t="s">
        <v>28</v>
      </c>
      <c r="E30" s="81">
        <v>15</v>
      </c>
      <c r="F30" s="81">
        <v>0</v>
      </c>
      <c r="G30" s="81" t="s">
        <v>565</v>
      </c>
    </row>
    <row r="31" spans="1:7" ht="19.5" customHeight="1" thickBot="1">
      <c r="A31" s="514"/>
      <c r="B31" s="529"/>
      <c r="C31" s="529"/>
      <c r="D31" s="76" t="s">
        <v>29</v>
      </c>
      <c r="E31" s="81">
        <v>10</v>
      </c>
      <c r="F31" s="81">
        <v>0</v>
      </c>
      <c r="G31" s="81" t="s">
        <v>565</v>
      </c>
    </row>
    <row r="32" spans="1:7" ht="51.75" thickBot="1">
      <c r="A32" s="514"/>
      <c r="B32" s="529"/>
      <c r="C32" s="529"/>
      <c r="D32" s="76" t="s">
        <v>30</v>
      </c>
      <c r="E32" s="81">
        <v>15</v>
      </c>
      <c r="F32" s="81">
        <v>0</v>
      </c>
      <c r="G32" s="81" t="s">
        <v>566</v>
      </c>
    </row>
    <row r="33" spans="1:7" ht="51.75" thickBot="1">
      <c r="A33" s="514"/>
      <c r="B33" s="529"/>
      <c r="C33" s="529"/>
      <c r="D33" s="76" t="s">
        <v>31</v>
      </c>
      <c r="E33" s="81">
        <v>10</v>
      </c>
      <c r="F33" s="81">
        <v>0</v>
      </c>
      <c r="G33" s="81" t="s">
        <v>567</v>
      </c>
    </row>
    <row r="34" spans="1:7" ht="39" thickBot="1">
      <c r="A34" s="514"/>
      <c r="B34" s="529"/>
      <c r="C34" s="529"/>
      <c r="D34" s="76" t="s">
        <v>32</v>
      </c>
      <c r="E34" s="81">
        <v>30</v>
      </c>
      <c r="F34" s="81"/>
      <c r="G34" s="81" t="s">
        <v>507</v>
      </c>
    </row>
    <row r="35" spans="1:7" ht="13.5" thickBot="1">
      <c r="A35" s="515"/>
      <c r="B35" s="530"/>
      <c r="C35" s="530"/>
      <c r="D35" s="77" t="s">
        <v>33</v>
      </c>
      <c r="E35" s="80">
        <v>100</v>
      </c>
      <c r="F35" s="80">
        <v>0</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561"/>
      <c r="B39" s="561"/>
      <c r="C39" s="388" t="s">
        <v>34</v>
      </c>
      <c r="D39" s="388"/>
      <c r="E39" s="388"/>
      <c r="F39" s="392" t="s">
        <v>226</v>
      </c>
      <c r="G39" s="392"/>
    </row>
    <row r="40" spans="1:7" ht="15.75" customHeight="1">
      <c r="A40" s="561"/>
      <c r="B40" s="561"/>
      <c r="C40" s="388"/>
      <c r="D40" s="388"/>
      <c r="E40" s="388"/>
      <c r="F40" s="392" t="s">
        <v>227</v>
      </c>
      <c r="G40" s="392"/>
    </row>
    <row r="41" spans="1:7" ht="15.75" customHeight="1">
      <c r="A41" s="561"/>
      <c r="B41" s="561"/>
      <c r="C41" s="388"/>
      <c r="D41" s="388"/>
      <c r="E41" s="388"/>
      <c r="F41" s="518" t="s">
        <v>652</v>
      </c>
      <c r="G41" s="519"/>
    </row>
    <row r="42" spans="1:7" ht="13.5" thickBot="1">
      <c r="A42" s="72"/>
      <c r="B42" s="78"/>
      <c r="C42" s="78"/>
      <c r="D42" s="79"/>
      <c r="E42" s="72"/>
      <c r="F42" s="72"/>
      <c r="G42" s="72"/>
    </row>
    <row r="43" spans="1:7" ht="13.5" thickBot="1">
      <c r="A43" s="516" t="s">
        <v>16</v>
      </c>
      <c r="B43" s="520" t="s">
        <v>17</v>
      </c>
      <c r="C43" s="521"/>
      <c r="D43" s="516" t="s">
        <v>18</v>
      </c>
      <c r="E43" s="520" t="s">
        <v>417</v>
      </c>
      <c r="F43" s="521"/>
      <c r="G43" s="513" t="s">
        <v>19</v>
      </c>
    </row>
    <row r="44" spans="1:7">
      <c r="A44" s="537"/>
      <c r="B44" s="74" t="s">
        <v>20</v>
      </c>
      <c r="C44" s="74" t="s">
        <v>22</v>
      </c>
      <c r="D44" s="537"/>
      <c r="E44" s="516" t="s">
        <v>24</v>
      </c>
      <c r="F44" s="516" t="s">
        <v>25</v>
      </c>
      <c r="G44" s="514"/>
    </row>
    <row r="45" spans="1:7" ht="51.75" thickBot="1">
      <c r="A45" s="517"/>
      <c r="B45" s="76" t="s">
        <v>21</v>
      </c>
      <c r="C45" s="76" t="s">
        <v>23</v>
      </c>
      <c r="D45" s="517"/>
      <c r="E45" s="517"/>
      <c r="F45" s="517"/>
      <c r="G45" s="515"/>
    </row>
    <row r="46" spans="1:7" ht="51.75" thickBot="1">
      <c r="A46" s="513" t="s">
        <v>569</v>
      </c>
      <c r="B46" s="528" t="s">
        <v>418</v>
      </c>
      <c r="C46" s="528"/>
      <c r="D46" s="92" t="s">
        <v>26</v>
      </c>
      <c r="E46" s="86">
        <v>15</v>
      </c>
      <c r="F46" s="86">
        <v>0</v>
      </c>
      <c r="G46" s="86" t="s">
        <v>511</v>
      </c>
    </row>
    <row r="47" spans="1:7" ht="44.25" customHeight="1">
      <c r="A47" s="514"/>
      <c r="B47" s="529"/>
      <c r="C47" s="529"/>
      <c r="D47" s="588" t="s">
        <v>27</v>
      </c>
      <c r="E47" s="586">
        <v>5</v>
      </c>
      <c r="F47" s="586">
        <v>0</v>
      </c>
      <c r="G47" s="586" t="s">
        <v>554</v>
      </c>
    </row>
    <row r="48" spans="1:7" ht="18" customHeight="1" thickBot="1">
      <c r="A48" s="514"/>
      <c r="B48" s="529"/>
      <c r="C48" s="529"/>
      <c r="D48" s="589"/>
      <c r="E48" s="587"/>
      <c r="F48" s="587"/>
      <c r="G48" s="587"/>
    </row>
    <row r="49" spans="1:7" ht="19.5" customHeight="1" thickBot="1">
      <c r="A49" s="514"/>
      <c r="B49" s="529"/>
      <c r="C49" s="529"/>
      <c r="D49" s="92" t="s">
        <v>28</v>
      </c>
      <c r="E49" s="86">
        <v>0</v>
      </c>
      <c r="F49" s="86">
        <v>15</v>
      </c>
      <c r="G49" s="86"/>
    </row>
    <row r="50" spans="1:7" ht="18.75" customHeight="1" thickBot="1">
      <c r="A50" s="514"/>
      <c r="B50" s="529"/>
      <c r="C50" s="529"/>
      <c r="D50" s="92" t="s">
        <v>29</v>
      </c>
      <c r="E50" s="86">
        <v>10</v>
      </c>
      <c r="F50" s="86">
        <v>0</v>
      </c>
      <c r="G50" s="86" t="s">
        <v>571</v>
      </c>
    </row>
    <row r="51" spans="1:7" ht="51.75" thickBot="1">
      <c r="A51" s="514"/>
      <c r="B51" s="529"/>
      <c r="C51" s="529"/>
      <c r="D51" s="92" t="s">
        <v>30</v>
      </c>
      <c r="E51" s="86">
        <v>15</v>
      </c>
      <c r="F51" s="86">
        <v>0</v>
      </c>
      <c r="G51" s="86" t="s">
        <v>464</v>
      </c>
    </row>
    <row r="52" spans="1:7" ht="51.75" thickBot="1">
      <c r="A52" s="514"/>
      <c r="B52" s="529"/>
      <c r="C52" s="529"/>
      <c r="D52" s="92" t="s">
        <v>31</v>
      </c>
      <c r="E52" s="86">
        <v>10</v>
      </c>
      <c r="F52" s="86">
        <v>0</v>
      </c>
      <c r="G52" s="86" t="s">
        <v>549</v>
      </c>
    </row>
    <row r="53" spans="1:7" ht="58.5" customHeight="1" thickBot="1">
      <c r="A53" s="514"/>
      <c r="B53" s="529"/>
      <c r="C53" s="529"/>
      <c r="D53" s="92" t="s">
        <v>32</v>
      </c>
      <c r="E53" s="86">
        <v>30</v>
      </c>
      <c r="F53" s="86">
        <v>0</v>
      </c>
      <c r="G53" s="86" t="s">
        <v>507</v>
      </c>
    </row>
    <row r="54" spans="1:7" ht="13.5" thickBot="1">
      <c r="A54" s="515"/>
      <c r="B54" s="530"/>
      <c r="C54" s="530"/>
      <c r="D54" s="77" t="s">
        <v>33</v>
      </c>
      <c r="E54" s="80">
        <v>85</v>
      </c>
      <c r="F54" s="80">
        <v>15</v>
      </c>
      <c r="G54" s="80"/>
    </row>
    <row r="55" spans="1:7">
      <c r="A55" s="73"/>
      <c r="B55" s="73"/>
      <c r="C55" s="73"/>
      <c r="D55" s="73"/>
      <c r="E55" s="73"/>
      <c r="F55" s="73"/>
      <c r="G55" s="73"/>
    </row>
    <row r="56" spans="1:7" ht="13.5" thickBot="1">
      <c r="A56" s="73"/>
      <c r="B56" s="73"/>
      <c r="C56" s="73"/>
      <c r="D56" s="73"/>
      <c r="E56" s="73"/>
      <c r="F56" s="73"/>
      <c r="G56" s="73"/>
    </row>
    <row r="57" spans="1:7">
      <c r="A57" s="538" t="s">
        <v>186</v>
      </c>
      <c r="B57" s="539"/>
      <c r="C57" s="540"/>
      <c r="D57" s="562" t="s">
        <v>187</v>
      </c>
      <c r="E57" s="563"/>
      <c r="F57" s="563"/>
      <c r="G57" s="564"/>
    </row>
    <row r="58" spans="1:7">
      <c r="A58" s="541"/>
      <c r="B58" s="542"/>
      <c r="C58" s="543"/>
      <c r="D58" s="565" t="s">
        <v>188</v>
      </c>
      <c r="E58" s="566"/>
      <c r="F58" s="566"/>
      <c r="G58" s="567"/>
    </row>
    <row r="59" spans="1:7">
      <c r="A59" s="541"/>
      <c r="B59" s="542"/>
      <c r="C59" s="543"/>
      <c r="D59" s="565" t="s">
        <v>189</v>
      </c>
      <c r="E59" s="566"/>
      <c r="F59" s="566"/>
      <c r="G59" s="567"/>
    </row>
    <row r="60" spans="1:7">
      <c r="A60" s="522" t="s">
        <v>190</v>
      </c>
      <c r="B60" s="523"/>
      <c r="C60" s="524"/>
      <c r="D60" s="531">
        <v>0</v>
      </c>
      <c r="E60" s="532"/>
      <c r="F60" s="532"/>
      <c r="G60" s="533"/>
    </row>
    <row r="61" spans="1:7">
      <c r="A61" s="522" t="s">
        <v>191</v>
      </c>
      <c r="B61" s="523"/>
      <c r="C61" s="524"/>
      <c r="D61" s="531">
        <v>1</v>
      </c>
      <c r="E61" s="532"/>
      <c r="F61" s="532"/>
      <c r="G61" s="533"/>
    </row>
    <row r="62" spans="1:7" ht="13.5" thickBot="1">
      <c r="A62" s="525" t="s">
        <v>192</v>
      </c>
      <c r="B62" s="526"/>
      <c r="C62" s="527"/>
      <c r="D62" s="534">
        <v>2</v>
      </c>
      <c r="E62" s="535"/>
      <c r="F62" s="535"/>
      <c r="G62" s="536"/>
    </row>
    <row r="63" spans="1:7">
      <c r="A63" s="73"/>
      <c r="B63" s="73"/>
      <c r="C63" s="73"/>
      <c r="D63" s="73"/>
      <c r="E63" s="73"/>
      <c r="F63" s="73"/>
      <c r="G63" s="73"/>
    </row>
    <row r="64" spans="1:7">
      <c r="A64" s="402" t="s">
        <v>452</v>
      </c>
      <c r="B64" s="402"/>
      <c r="C64" s="402"/>
      <c r="D64" s="402"/>
      <c r="E64" s="402"/>
      <c r="F64" s="402"/>
      <c r="G64" s="402"/>
    </row>
  </sheetData>
  <mergeCells count="68">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83"/>
  <sheetViews>
    <sheetView workbookViewId="0">
      <selection activeCell="J11" sqref="J11"/>
    </sheetView>
  </sheetViews>
  <sheetFormatPr baseColWidth="10" defaultRowHeight="12.75"/>
  <cols>
    <col min="1" max="3" width="13.42578125" customWidth="1"/>
    <col min="4" max="4" width="22.42578125" customWidth="1"/>
    <col min="7" max="7" width="21.140625" customWidth="1"/>
  </cols>
  <sheetData>
    <row r="1" spans="1:9" ht="15.75" customHeight="1">
      <c r="A1" s="561"/>
      <c r="B1" s="561"/>
      <c r="C1" s="388" t="s">
        <v>34</v>
      </c>
      <c r="D1" s="388"/>
      <c r="E1" s="388"/>
      <c r="F1" s="392" t="s">
        <v>226</v>
      </c>
      <c r="G1" s="392"/>
    </row>
    <row r="2" spans="1:9" ht="15.75" customHeight="1">
      <c r="A2" s="561"/>
      <c r="B2" s="561"/>
      <c r="C2" s="388"/>
      <c r="D2" s="388"/>
      <c r="E2" s="388"/>
      <c r="F2" s="392" t="s">
        <v>53</v>
      </c>
      <c r="G2" s="392"/>
    </row>
    <row r="3" spans="1:9" ht="15.75" customHeight="1">
      <c r="A3" s="561"/>
      <c r="B3" s="561"/>
      <c r="C3" s="388"/>
      <c r="D3" s="388"/>
      <c r="E3" s="388"/>
      <c r="F3" s="518" t="s">
        <v>875</v>
      </c>
      <c r="G3" s="519"/>
    </row>
    <row r="4" spans="1:9" ht="13.5" thickBot="1">
      <c r="A4" s="73"/>
      <c r="B4" s="73"/>
      <c r="C4" s="73"/>
      <c r="D4" s="73"/>
      <c r="E4" s="73"/>
      <c r="F4" s="73"/>
      <c r="G4" s="73"/>
    </row>
    <row r="5" spans="1:9" ht="13.5" thickBot="1">
      <c r="A5" s="516" t="s">
        <v>16</v>
      </c>
      <c r="B5" s="520" t="s">
        <v>17</v>
      </c>
      <c r="C5" s="521"/>
      <c r="D5" s="516" t="s">
        <v>18</v>
      </c>
      <c r="E5" s="520" t="s">
        <v>417</v>
      </c>
      <c r="F5" s="521"/>
      <c r="G5" s="513" t="s">
        <v>19</v>
      </c>
      <c r="I5" s="47"/>
    </row>
    <row r="6" spans="1:9">
      <c r="A6" s="537"/>
      <c r="B6" s="74" t="s">
        <v>20</v>
      </c>
      <c r="C6" s="74" t="s">
        <v>22</v>
      </c>
      <c r="D6" s="537"/>
      <c r="E6" s="516" t="s">
        <v>24</v>
      </c>
      <c r="F6" s="516" t="s">
        <v>25</v>
      </c>
      <c r="G6" s="514"/>
      <c r="I6" s="47"/>
    </row>
    <row r="7" spans="1:9" ht="51.75" thickBot="1">
      <c r="A7" s="517"/>
      <c r="B7" s="76" t="s">
        <v>21</v>
      </c>
      <c r="C7" s="76" t="s">
        <v>23</v>
      </c>
      <c r="D7" s="517"/>
      <c r="E7" s="517"/>
      <c r="F7" s="517"/>
      <c r="G7" s="515"/>
      <c r="I7" s="87"/>
    </row>
    <row r="8" spans="1:9" ht="51.75" thickBot="1">
      <c r="A8" s="513" t="s">
        <v>399</v>
      </c>
      <c r="B8" s="528" t="s">
        <v>418</v>
      </c>
      <c r="C8" s="528"/>
      <c r="D8" s="75" t="s">
        <v>26</v>
      </c>
      <c r="E8" s="83">
        <v>15</v>
      </c>
      <c r="F8" s="83">
        <v>0</v>
      </c>
      <c r="G8" s="83" t="s">
        <v>573</v>
      </c>
      <c r="I8" s="87"/>
    </row>
    <row r="9" spans="1:9" ht="47.25" customHeight="1">
      <c r="A9" s="514"/>
      <c r="B9" s="529"/>
      <c r="C9" s="529"/>
      <c r="D9" s="528" t="s">
        <v>27</v>
      </c>
      <c r="E9" s="511">
        <v>5</v>
      </c>
      <c r="F9" s="511">
        <v>0</v>
      </c>
      <c r="G9" s="511" t="s">
        <v>554</v>
      </c>
      <c r="I9" s="87"/>
    </row>
    <row r="10" spans="1:9" ht="18" customHeight="1" thickBot="1">
      <c r="A10" s="514"/>
      <c r="B10" s="529"/>
      <c r="C10" s="529"/>
      <c r="D10" s="530"/>
      <c r="E10" s="512"/>
      <c r="F10" s="512"/>
      <c r="G10" s="512"/>
      <c r="I10" s="87"/>
    </row>
    <row r="11" spans="1:9" ht="18.75" customHeight="1" thickBot="1">
      <c r="A11" s="514"/>
      <c r="B11" s="529"/>
      <c r="C11" s="529"/>
      <c r="D11" s="76" t="s">
        <v>28</v>
      </c>
      <c r="E11" s="81">
        <v>0</v>
      </c>
      <c r="F11" s="81">
        <v>15</v>
      </c>
      <c r="G11" s="81"/>
      <c r="I11" s="47"/>
    </row>
    <row r="12" spans="1:9" ht="43.5" customHeight="1" thickBot="1">
      <c r="A12" s="514"/>
      <c r="B12" s="529"/>
      <c r="C12" s="529"/>
      <c r="D12" s="76" t="s">
        <v>29</v>
      </c>
      <c r="E12" s="81">
        <v>10</v>
      </c>
      <c r="F12" s="81">
        <v>0</v>
      </c>
      <c r="G12" s="81" t="s">
        <v>574</v>
      </c>
    </row>
    <row r="13" spans="1:9" ht="51.75" thickBot="1">
      <c r="A13" s="514"/>
      <c r="B13" s="529"/>
      <c r="C13" s="529"/>
      <c r="D13" s="76" t="s">
        <v>30</v>
      </c>
      <c r="E13" s="81">
        <v>15</v>
      </c>
      <c r="F13" s="81">
        <v>0</v>
      </c>
      <c r="G13" s="81" t="s">
        <v>575</v>
      </c>
    </row>
    <row r="14" spans="1:9" ht="51.75" thickBot="1">
      <c r="A14" s="514"/>
      <c r="B14" s="529"/>
      <c r="C14" s="529"/>
      <c r="D14" s="76" t="s">
        <v>31</v>
      </c>
      <c r="E14" s="81">
        <v>10</v>
      </c>
      <c r="F14" s="81">
        <v>0</v>
      </c>
      <c r="G14" s="81" t="s">
        <v>576</v>
      </c>
    </row>
    <row r="15" spans="1:9" ht="39" thickBot="1">
      <c r="A15" s="514"/>
      <c r="B15" s="529"/>
      <c r="C15" s="529"/>
      <c r="D15" s="76" t="s">
        <v>32</v>
      </c>
      <c r="E15" s="81">
        <v>30</v>
      </c>
      <c r="F15" s="81">
        <v>0</v>
      </c>
      <c r="G15" s="81" t="s">
        <v>507</v>
      </c>
    </row>
    <row r="16" spans="1:9" ht="13.5" thickBot="1">
      <c r="A16" s="515"/>
      <c r="B16" s="530"/>
      <c r="C16" s="530"/>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561"/>
      <c r="B20" s="561"/>
      <c r="C20" s="388" t="s">
        <v>34</v>
      </c>
      <c r="D20" s="388"/>
      <c r="E20" s="388"/>
      <c r="F20" s="392" t="s">
        <v>226</v>
      </c>
      <c r="G20" s="392"/>
    </row>
    <row r="21" spans="1:7" ht="15.75" customHeight="1">
      <c r="A21" s="561"/>
      <c r="B21" s="561"/>
      <c r="C21" s="388"/>
      <c r="D21" s="388"/>
      <c r="E21" s="388"/>
      <c r="F21" s="392" t="s">
        <v>227</v>
      </c>
      <c r="G21" s="392"/>
    </row>
    <row r="22" spans="1:7" ht="15.75" customHeight="1">
      <c r="A22" s="561"/>
      <c r="B22" s="561"/>
      <c r="C22" s="388"/>
      <c r="D22" s="388"/>
      <c r="E22" s="388"/>
      <c r="F22" s="518" t="s">
        <v>652</v>
      </c>
      <c r="G22" s="519"/>
    </row>
    <row r="23" spans="1:7" ht="13.5" thickBot="1">
      <c r="A23" s="72"/>
      <c r="B23" s="78"/>
      <c r="C23" s="78"/>
      <c r="D23" s="79"/>
      <c r="E23" s="72"/>
      <c r="F23" s="72"/>
      <c r="G23" s="72"/>
    </row>
    <row r="24" spans="1:7" ht="13.5" thickBot="1">
      <c r="A24" s="516" t="s">
        <v>16</v>
      </c>
      <c r="B24" s="520" t="s">
        <v>17</v>
      </c>
      <c r="C24" s="521"/>
      <c r="D24" s="516" t="s">
        <v>18</v>
      </c>
      <c r="E24" s="520" t="s">
        <v>417</v>
      </c>
      <c r="F24" s="521"/>
      <c r="G24" s="513" t="s">
        <v>19</v>
      </c>
    </row>
    <row r="25" spans="1:7">
      <c r="A25" s="537"/>
      <c r="B25" s="74" t="s">
        <v>20</v>
      </c>
      <c r="C25" s="74" t="s">
        <v>22</v>
      </c>
      <c r="D25" s="537"/>
      <c r="E25" s="516" t="s">
        <v>24</v>
      </c>
      <c r="F25" s="516" t="s">
        <v>25</v>
      </c>
      <c r="G25" s="514"/>
    </row>
    <row r="26" spans="1:7" ht="51.75" thickBot="1">
      <c r="A26" s="517"/>
      <c r="B26" s="76" t="s">
        <v>21</v>
      </c>
      <c r="C26" s="76" t="s">
        <v>23</v>
      </c>
      <c r="D26" s="517"/>
      <c r="E26" s="517"/>
      <c r="F26" s="517"/>
      <c r="G26" s="515"/>
    </row>
    <row r="27" spans="1:7" ht="51.75" thickBot="1">
      <c r="A27" s="513" t="s">
        <v>401</v>
      </c>
      <c r="B27" s="528" t="s">
        <v>418</v>
      </c>
      <c r="C27" s="528"/>
      <c r="D27" s="76" t="s">
        <v>26</v>
      </c>
      <c r="E27" s="81">
        <v>15</v>
      </c>
      <c r="F27" s="81">
        <v>0</v>
      </c>
      <c r="G27" s="83" t="s">
        <v>573</v>
      </c>
    </row>
    <row r="28" spans="1:7" ht="30.75" customHeight="1">
      <c r="A28" s="514"/>
      <c r="B28" s="529"/>
      <c r="C28" s="529"/>
      <c r="D28" s="528" t="s">
        <v>27</v>
      </c>
      <c r="E28" s="511">
        <v>5</v>
      </c>
      <c r="F28" s="511">
        <v>0</v>
      </c>
      <c r="G28" s="511" t="s">
        <v>554</v>
      </c>
    </row>
    <row r="29" spans="1:7" ht="36.75" customHeight="1" thickBot="1">
      <c r="A29" s="514"/>
      <c r="B29" s="529"/>
      <c r="C29" s="529"/>
      <c r="D29" s="530"/>
      <c r="E29" s="512"/>
      <c r="F29" s="512"/>
      <c r="G29" s="512"/>
    </row>
    <row r="30" spans="1:7" ht="30" customHeight="1" thickBot="1">
      <c r="A30" s="514"/>
      <c r="B30" s="529"/>
      <c r="C30" s="529"/>
      <c r="D30" s="76" t="s">
        <v>28</v>
      </c>
      <c r="E30" s="81">
        <v>0</v>
      </c>
      <c r="F30" s="81">
        <v>15</v>
      </c>
      <c r="G30" s="81"/>
    </row>
    <row r="31" spans="1:7" ht="38.25" customHeight="1" thickBot="1">
      <c r="A31" s="514"/>
      <c r="B31" s="529"/>
      <c r="C31" s="529"/>
      <c r="D31" s="76" t="s">
        <v>29</v>
      </c>
      <c r="E31" s="81">
        <v>10</v>
      </c>
      <c r="F31" s="81">
        <v>0</v>
      </c>
      <c r="G31" s="81" t="s">
        <v>574</v>
      </c>
    </row>
    <row r="32" spans="1:7" ht="51.75" thickBot="1">
      <c r="A32" s="514"/>
      <c r="B32" s="529"/>
      <c r="C32" s="529"/>
      <c r="D32" s="76" t="s">
        <v>30</v>
      </c>
      <c r="E32" s="81">
        <v>15</v>
      </c>
      <c r="F32" s="81">
        <v>0</v>
      </c>
      <c r="G32" s="81" t="s">
        <v>575</v>
      </c>
    </row>
    <row r="33" spans="1:7" ht="51.75" thickBot="1">
      <c r="A33" s="514"/>
      <c r="B33" s="529"/>
      <c r="C33" s="529"/>
      <c r="D33" s="76" t="s">
        <v>31</v>
      </c>
      <c r="E33" s="81">
        <v>10</v>
      </c>
      <c r="F33" s="81">
        <v>0</v>
      </c>
      <c r="G33" s="81" t="s">
        <v>576</v>
      </c>
    </row>
    <row r="34" spans="1:7" ht="39" thickBot="1">
      <c r="A34" s="514"/>
      <c r="B34" s="529"/>
      <c r="C34" s="529"/>
      <c r="D34" s="76" t="s">
        <v>32</v>
      </c>
      <c r="E34" s="81">
        <v>30</v>
      </c>
      <c r="F34" s="81"/>
      <c r="G34" s="81" t="s">
        <v>507</v>
      </c>
    </row>
    <row r="35" spans="1:7" ht="13.5" thickBot="1">
      <c r="A35" s="515"/>
      <c r="B35" s="530"/>
      <c r="C35" s="530"/>
      <c r="D35" s="77" t="s">
        <v>33</v>
      </c>
      <c r="E35" s="80">
        <v>85</v>
      </c>
      <c r="F35" s="80">
        <v>15</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561"/>
      <c r="B39" s="561"/>
      <c r="C39" s="388" t="s">
        <v>34</v>
      </c>
      <c r="D39" s="388"/>
      <c r="E39" s="388"/>
      <c r="F39" s="392" t="s">
        <v>226</v>
      </c>
      <c r="G39" s="392"/>
    </row>
    <row r="40" spans="1:7" ht="15.75" customHeight="1">
      <c r="A40" s="561"/>
      <c r="B40" s="561"/>
      <c r="C40" s="388"/>
      <c r="D40" s="388"/>
      <c r="E40" s="388"/>
      <c r="F40" s="392" t="s">
        <v>227</v>
      </c>
      <c r="G40" s="392"/>
    </row>
    <row r="41" spans="1:7" ht="15.75" customHeight="1">
      <c r="A41" s="561"/>
      <c r="B41" s="561"/>
      <c r="C41" s="388"/>
      <c r="D41" s="388"/>
      <c r="E41" s="388"/>
      <c r="F41" s="518" t="s">
        <v>652</v>
      </c>
      <c r="G41" s="519"/>
    </row>
    <row r="42" spans="1:7" ht="13.5" thickBot="1">
      <c r="A42" s="72"/>
      <c r="B42" s="78"/>
      <c r="C42" s="78"/>
      <c r="D42" s="79"/>
      <c r="E42" s="72"/>
      <c r="F42" s="72"/>
      <c r="G42" s="72"/>
    </row>
    <row r="43" spans="1:7" ht="13.5" thickBot="1">
      <c r="A43" s="516" t="s">
        <v>16</v>
      </c>
      <c r="B43" s="520" t="s">
        <v>17</v>
      </c>
      <c r="C43" s="521"/>
      <c r="D43" s="516" t="s">
        <v>18</v>
      </c>
      <c r="E43" s="520" t="s">
        <v>417</v>
      </c>
      <c r="F43" s="521"/>
      <c r="G43" s="513" t="s">
        <v>19</v>
      </c>
    </row>
    <row r="44" spans="1:7">
      <c r="A44" s="537"/>
      <c r="B44" s="74" t="s">
        <v>20</v>
      </c>
      <c r="C44" s="74" t="s">
        <v>22</v>
      </c>
      <c r="D44" s="537"/>
      <c r="E44" s="516" t="s">
        <v>24</v>
      </c>
      <c r="F44" s="516" t="s">
        <v>25</v>
      </c>
      <c r="G44" s="514"/>
    </row>
    <row r="45" spans="1:7" ht="51.75" thickBot="1">
      <c r="A45" s="517"/>
      <c r="B45" s="76" t="s">
        <v>21</v>
      </c>
      <c r="C45" s="76" t="s">
        <v>23</v>
      </c>
      <c r="D45" s="517"/>
      <c r="E45" s="517"/>
      <c r="F45" s="517"/>
      <c r="G45" s="515"/>
    </row>
    <row r="46" spans="1:7" ht="80.25" customHeight="1" thickBot="1">
      <c r="A46" s="513" t="s">
        <v>402</v>
      </c>
      <c r="B46" s="528" t="s">
        <v>418</v>
      </c>
      <c r="C46" s="528"/>
      <c r="D46" s="76" t="s">
        <v>26</v>
      </c>
      <c r="E46" s="81">
        <v>15</v>
      </c>
      <c r="F46" s="81">
        <v>0</v>
      </c>
      <c r="G46" s="81" t="s">
        <v>580</v>
      </c>
    </row>
    <row r="47" spans="1:7" ht="45" customHeight="1">
      <c r="A47" s="514"/>
      <c r="B47" s="529"/>
      <c r="C47" s="529"/>
      <c r="D47" s="528" t="s">
        <v>27</v>
      </c>
      <c r="E47" s="511">
        <v>5</v>
      </c>
      <c r="F47" s="511">
        <v>0</v>
      </c>
      <c r="G47" s="511" t="s">
        <v>554</v>
      </c>
    </row>
    <row r="48" spans="1:7" ht="23.25" customHeight="1" thickBot="1">
      <c r="A48" s="514"/>
      <c r="B48" s="529"/>
      <c r="C48" s="529"/>
      <c r="D48" s="530"/>
      <c r="E48" s="512"/>
      <c r="F48" s="512"/>
      <c r="G48" s="512"/>
    </row>
    <row r="49" spans="1:7" ht="24" customHeight="1" thickBot="1">
      <c r="A49" s="514"/>
      <c r="B49" s="529"/>
      <c r="C49" s="529"/>
      <c r="D49" s="76" t="s">
        <v>28</v>
      </c>
      <c r="E49" s="81">
        <v>0</v>
      </c>
      <c r="F49" s="81">
        <v>15</v>
      </c>
      <c r="G49" s="81"/>
    </row>
    <row r="50" spans="1:7" ht="24" customHeight="1" thickBot="1">
      <c r="A50" s="514"/>
      <c r="B50" s="529"/>
      <c r="C50" s="529"/>
      <c r="D50" s="76" t="s">
        <v>29</v>
      </c>
      <c r="E50" s="81">
        <v>10</v>
      </c>
      <c r="F50" s="81">
        <v>0</v>
      </c>
      <c r="G50" s="81" t="s">
        <v>579</v>
      </c>
    </row>
    <row r="51" spans="1:7" ht="51.75" thickBot="1">
      <c r="A51" s="514"/>
      <c r="B51" s="529"/>
      <c r="C51" s="529"/>
      <c r="D51" s="76" t="s">
        <v>30</v>
      </c>
      <c r="E51" s="81">
        <v>15</v>
      </c>
      <c r="F51" s="81">
        <v>0</v>
      </c>
      <c r="G51" s="81" t="s">
        <v>319</v>
      </c>
    </row>
    <row r="52" spans="1:7" ht="60.75" customHeight="1" thickBot="1">
      <c r="A52" s="514"/>
      <c r="B52" s="529"/>
      <c r="C52" s="529"/>
      <c r="D52" s="76" t="s">
        <v>31</v>
      </c>
      <c r="E52" s="81">
        <v>10</v>
      </c>
      <c r="F52" s="81">
        <v>0</v>
      </c>
      <c r="G52" s="81" t="s">
        <v>581</v>
      </c>
    </row>
    <row r="53" spans="1:7" ht="60" customHeight="1" thickBot="1">
      <c r="A53" s="514"/>
      <c r="B53" s="529"/>
      <c r="C53" s="529"/>
      <c r="D53" s="76" t="s">
        <v>32</v>
      </c>
      <c r="E53" s="81">
        <v>0</v>
      </c>
      <c r="F53" s="81">
        <v>30</v>
      </c>
      <c r="G53" s="86" t="s">
        <v>647</v>
      </c>
    </row>
    <row r="54" spans="1:7" ht="13.5" thickBot="1">
      <c r="A54" s="515"/>
      <c r="B54" s="530"/>
      <c r="C54" s="530"/>
      <c r="D54" s="77" t="s">
        <v>33</v>
      </c>
      <c r="E54" s="80">
        <v>55</v>
      </c>
      <c r="F54" s="80">
        <v>45</v>
      </c>
      <c r="G54" s="80"/>
    </row>
    <row r="55" spans="1:7">
      <c r="A55" s="72"/>
      <c r="B55" s="78"/>
      <c r="C55" s="78"/>
      <c r="D55" s="79"/>
      <c r="E55" s="72"/>
      <c r="F55" s="72"/>
      <c r="G55" s="72"/>
    </row>
    <row r="56" spans="1:7">
      <c r="A56" s="72"/>
      <c r="B56" s="78"/>
      <c r="C56" s="78"/>
      <c r="D56" s="79"/>
      <c r="E56" s="72"/>
      <c r="F56" s="72"/>
      <c r="G56" s="72"/>
    </row>
    <row r="57" spans="1:7">
      <c r="A57" s="73"/>
      <c r="B57" s="73"/>
      <c r="C57" s="73"/>
      <c r="D57" s="73"/>
      <c r="E57" s="73"/>
      <c r="F57" s="73"/>
      <c r="G57" s="73"/>
    </row>
    <row r="58" spans="1:7">
      <c r="A58" s="561"/>
      <c r="B58" s="561"/>
      <c r="C58" s="388" t="s">
        <v>34</v>
      </c>
      <c r="D58" s="388"/>
      <c r="E58" s="388"/>
      <c r="F58" s="392" t="s">
        <v>226</v>
      </c>
      <c r="G58" s="392"/>
    </row>
    <row r="59" spans="1:7">
      <c r="A59" s="561"/>
      <c r="B59" s="561"/>
      <c r="C59" s="388"/>
      <c r="D59" s="388"/>
      <c r="E59" s="388"/>
      <c r="F59" s="392" t="s">
        <v>227</v>
      </c>
      <c r="G59" s="392"/>
    </row>
    <row r="60" spans="1:7">
      <c r="A60" s="561"/>
      <c r="B60" s="561"/>
      <c r="C60" s="388"/>
      <c r="D60" s="388"/>
      <c r="E60" s="388"/>
      <c r="F60" s="518" t="s">
        <v>652</v>
      </c>
      <c r="G60" s="519"/>
    </row>
    <row r="61" spans="1:7" ht="13.5" thickBot="1">
      <c r="A61" s="72"/>
      <c r="B61" s="78"/>
      <c r="C61" s="78"/>
      <c r="D61" s="79"/>
      <c r="E61" s="72"/>
      <c r="F61" s="72"/>
      <c r="G61" s="72"/>
    </row>
    <row r="62" spans="1:7" ht="13.5" thickBot="1">
      <c r="A62" s="516" t="s">
        <v>16</v>
      </c>
      <c r="B62" s="520" t="s">
        <v>17</v>
      </c>
      <c r="C62" s="521"/>
      <c r="D62" s="516" t="s">
        <v>18</v>
      </c>
      <c r="E62" s="520" t="s">
        <v>417</v>
      </c>
      <c r="F62" s="521"/>
      <c r="G62" s="513" t="s">
        <v>19</v>
      </c>
    </row>
    <row r="63" spans="1:7">
      <c r="A63" s="537"/>
      <c r="B63" s="74" t="s">
        <v>20</v>
      </c>
      <c r="C63" s="74" t="s">
        <v>22</v>
      </c>
      <c r="D63" s="537"/>
      <c r="E63" s="516" t="s">
        <v>24</v>
      </c>
      <c r="F63" s="516" t="s">
        <v>25</v>
      </c>
      <c r="G63" s="514"/>
    </row>
    <row r="64" spans="1:7" ht="51.75" thickBot="1">
      <c r="A64" s="517"/>
      <c r="B64" s="76" t="s">
        <v>21</v>
      </c>
      <c r="C64" s="76" t="s">
        <v>23</v>
      </c>
      <c r="D64" s="517"/>
      <c r="E64" s="517"/>
      <c r="F64" s="517"/>
      <c r="G64" s="515"/>
    </row>
    <row r="65" spans="1:7" ht="51.75" thickBot="1">
      <c r="A65" s="513" t="s">
        <v>589</v>
      </c>
      <c r="B65" s="528" t="s">
        <v>418</v>
      </c>
      <c r="C65" s="528"/>
      <c r="D65" s="76" t="s">
        <v>26</v>
      </c>
      <c r="E65" s="81">
        <v>15</v>
      </c>
      <c r="F65" s="81">
        <v>0</v>
      </c>
      <c r="G65" s="81" t="s">
        <v>511</v>
      </c>
    </row>
    <row r="66" spans="1:7" ht="22.5" customHeight="1">
      <c r="A66" s="514"/>
      <c r="B66" s="529"/>
      <c r="C66" s="529"/>
      <c r="D66" s="528" t="s">
        <v>27</v>
      </c>
      <c r="E66" s="511">
        <v>5</v>
      </c>
      <c r="F66" s="511">
        <v>0</v>
      </c>
      <c r="G66" s="511" t="s">
        <v>554</v>
      </c>
    </row>
    <row r="67" spans="1:7" ht="30" customHeight="1" thickBot="1">
      <c r="A67" s="514"/>
      <c r="B67" s="529"/>
      <c r="C67" s="529"/>
      <c r="D67" s="530"/>
      <c r="E67" s="512"/>
      <c r="F67" s="512"/>
      <c r="G67" s="512"/>
    </row>
    <row r="68" spans="1:7" ht="29.25" customHeight="1" thickBot="1">
      <c r="A68" s="514"/>
      <c r="B68" s="529"/>
      <c r="C68" s="529"/>
      <c r="D68" s="76" t="s">
        <v>28</v>
      </c>
      <c r="E68" s="81">
        <v>0</v>
      </c>
      <c r="F68" s="81">
        <v>15</v>
      </c>
      <c r="G68" s="81"/>
    </row>
    <row r="69" spans="1:7" ht="28.5" customHeight="1" thickBot="1">
      <c r="A69" s="514"/>
      <c r="B69" s="529"/>
      <c r="C69" s="529"/>
      <c r="D69" s="76" t="s">
        <v>29</v>
      </c>
      <c r="E69" s="81">
        <v>10</v>
      </c>
      <c r="F69" s="81">
        <v>0</v>
      </c>
      <c r="G69" s="81" t="s">
        <v>585</v>
      </c>
    </row>
    <row r="70" spans="1:7" ht="51.75" thickBot="1">
      <c r="A70" s="514"/>
      <c r="B70" s="529"/>
      <c r="C70" s="529"/>
      <c r="D70" s="76" t="s">
        <v>30</v>
      </c>
      <c r="E70" s="81">
        <v>15</v>
      </c>
      <c r="F70" s="81">
        <v>0</v>
      </c>
      <c r="G70" s="81" t="s">
        <v>320</v>
      </c>
    </row>
    <row r="71" spans="1:7" ht="51.75" thickBot="1">
      <c r="A71" s="514"/>
      <c r="B71" s="529"/>
      <c r="C71" s="529"/>
      <c r="D71" s="76" t="s">
        <v>31</v>
      </c>
      <c r="E71" s="81">
        <v>10</v>
      </c>
      <c r="F71" s="81">
        <v>0</v>
      </c>
      <c r="G71" s="81" t="s">
        <v>648</v>
      </c>
    </row>
    <row r="72" spans="1:7" ht="39" thickBot="1">
      <c r="A72" s="514"/>
      <c r="B72" s="529"/>
      <c r="C72" s="529"/>
      <c r="D72" s="76" t="s">
        <v>32</v>
      </c>
      <c r="E72" s="81">
        <v>30</v>
      </c>
      <c r="F72" s="81"/>
      <c r="G72" s="81" t="s">
        <v>649</v>
      </c>
    </row>
    <row r="73" spans="1:7" ht="13.5" thickBot="1">
      <c r="A73" s="515"/>
      <c r="B73" s="530"/>
      <c r="C73" s="530"/>
      <c r="D73" s="77" t="s">
        <v>33</v>
      </c>
      <c r="E73" s="80">
        <v>100</v>
      </c>
      <c r="F73" s="80">
        <v>0</v>
      </c>
      <c r="G73" s="80"/>
    </row>
    <row r="74" spans="1:7">
      <c r="A74" s="72"/>
      <c r="B74" s="78"/>
      <c r="C74" s="78"/>
      <c r="D74" s="79"/>
      <c r="E74" s="72"/>
      <c r="F74" s="72"/>
      <c r="G74" s="72"/>
    </row>
    <row r="75" spans="1:7" ht="13.5" thickBot="1">
      <c r="A75" s="73"/>
      <c r="B75" s="73"/>
      <c r="C75" s="73"/>
      <c r="D75" s="73"/>
      <c r="E75" s="73"/>
      <c r="F75" s="73"/>
      <c r="G75" s="73"/>
    </row>
    <row r="76" spans="1:7">
      <c r="A76" s="538" t="s">
        <v>186</v>
      </c>
      <c r="B76" s="539"/>
      <c r="C76" s="540"/>
      <c r="D76" s="562" t="s">
        <v>187</v>
      </c>
      <c r="E76" s="563"/>
      <c r="F76" s="563"/>
      <c r="G76" s="564"/>
    </row>
    <row r="77" spans="1:7">
      <c r="A77" s="541"/>
      <c r="B77" s="542"/>
      <c r="C77" s="543"/>
      <c r="D77" s="565" t="s">
        <v>188</v>
      </c>
      <c r="E77" s="566"/>
      <c r="F77" s="566"/>
      <c r="G77" s="567"/>
    </row>
    <row r="78" spans="1:7">
      <c r="A78" s="541"/>
      <c r="B78" s="542"/>
      <c r="C78" s="543"/>
      <c r="D78" s="565" t="s">
        <v>189</v>
      </c>
      <c r="E78" s="566"/>
      <c r="F78" s="566"/>
      <c r="G78" s="567"/>
    </row>
    <row r="79" spans="1:7">
      <c r="A79" s="522" t="s">
        <v>190</v>
      </c>
      <c r="B79" s="523"/>
      <c r="C79" s="524"/>
      <c r="D79" s="531">
        <v>0</v>
      </c>
      <c r="E79" s="532"/>
      <c r="F79" s="532"/>
      <c r="G79" s="533"/>
    </row>
    <row r="80" spans="1:7">
      <c r="A80" s="522" t="s">
        <v>191</v>
      </c>
      <c r="B80" s="523"/>
      <c r="C80" s="524"/>
      <c r="D80" s="531">
        <v>1</v>
      </c>
      <c r="E80" s="532"/>
      <c r="F80" s="532"/>
      <c r="G80" s="533"/>
    </row>
    <row r="81" spans="1:7" ht="13.5" thickBot="1">
      <c r="A81" s="525" t="s">
        <v>192</v>
      </c>
      <c r="B81" s="526"/>
      <c r="C81" s="527"/>
      <c r="D81" s="534">
        <v>2</v>
      </c>
      <c r="E81" s="535"/>
      <c r="F81" s="535"/>
      <c r="G81" s="536"/>
    </row>
    <row r="82" spans="1:7">
      <c r="A82" s="73"/>
      <c r="B82" s="73"/>
      <c r="C82" s="73"/>
      <c r="D82" s="73"/>
      <c r="E82" s="73"/>
      <c r="F82" s="73"/>
      <c r="G82" s="73"/>
    </row>
    <row r="83" spans="1:7">
      <c r="A83" s="402" t="s">
        <v>452</v>
      </c>
      <c r="B83" s="402"/>
      <c r="C83" s="402"/>
      <c r="D83" s="402"/>
      <c r="E83" s="402"/>
      <c r="F83" s="402"/>
      <c r="G83" s="402"/>
    </row>
  </sheetData>
  <mergeCells count="87">
    <mergeCell ref="A79:C79"/>
    <mergeCell ref="D79:G79"/>
    <mergeCell ref="A65:A73"/>
    <mergeCell ref="B65:B73"/>
    <mergeCell ref="C65:C73"/>
    <mergeCell ref="D66:D67"/>
    <mergeCell ref="E66:E67"/>
    <mergeCell ref="F66:F67"/>
    <mergeCell ref="G66:G67"/>
    <mergeCell ref="A76:C78"/>
    <mergeCell ref="D76:G76"/>
    <mergeCell ref="D77:G77"/>
    <mergeCell ref="D78:G78"/>
    <mergeCell ref="A80:C80"/>
    <mergeCell ref="D80:G80"/>
    <mergeCell ref="A81:C81"/>
    <mergeCell ref="D81:G81"/>
    <mergeCell ref="A83:G83"/>
    <mergeCell ref="G47:G48"/>
    <mergeCell ref="A58:B60"/>
    <mergeCell ref="C58:E60"/>
    <mergeCell ref="F58:G58"/>
    <mergeCell ref="F59:G59"/>
    <mergeCell ref="F60:G60"/>
    <mergeCell ref="A46:A54"/>
    <mergeCell ref="B46:B54"/>
    <mergeCell ref="C46:C54"/>
    <mergeCell ref="D47:D48"/>
    <mergeCell ref="E47:E48"/>
    <mergeCell ref="F47:F48"/>
    <mergeCell ref="A62:A64"/>
    <mergeCell ref="B62:C62"/>
    <mergeCell ref="D62:D64"/>
    <mergeCell ref="E62:F62"/>
    <mergeCell ref="G62:G64"/>
    <mergeCell ref="E63:E64"/>
    <mergeCell ref="F63:F64"/>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83"/>
  <sheetViews>
    <sheetView workbookViewId="0">
      <selection activeCell="K12" sqref="K12"/>
    </sheetView>
  </sheetViews>
  <sheetFormatPr baseColWidth="10" defaultRowHeight="12.75"/>
  <cols>
    <col min="1" max="3" width="13.42578125" customWidth="1"/>
    <col min="4" max="4" width="22.42578125" customWidth="1"/>
    <col min="7" max="7" width="21.140625" customWidth="1"/>
  </cols>
  <sheetData>
    <row r="1" spans="1:9" ht="15.75" customHeight="1">
      <c r="A1" s="561"/>
      <c r="B1" s="561"/>
      <c r="C1" s="388" t="s">
        <v>34</v>
      </c>
      <c r="D1" s="388"/>
      <c r="E1" s="388"/>
      <c r="F1" s="392" t="s">
        <v>226</v>
      </c>
      <c r="G1" s="392"/>
    </row>
    <row r="2" spans="1:9" ht="15.75" customHeight="1">
      <c r="A2" s="561"/>
      <c r="B2" s="561"/>
      <c r="C2" s="388"/>
      <c r="D2" s="388"/>
      <c r="E2" s="388"/>
      <c r="F2" s="392" t="s">
        <v>53</v>
      </c>
      <c r="G2" s="392"/>
    </row>
    <row r="3" spans="1:9" ht="15.75" customHeight="1">
      <c r="A3" s="561"/>
      <c r="B3" s="561"/>
      <c r="C3" s="388"/>
      <c r="D3" s="388"/>
      <c r="E3" s="388"/>
      <c r="F3" s="518" t="s">
        <v>875</v>
      </c>
      <c r="G3" s="519"/>
    </row>
    <row r="4" spans="1:9" ht="13.5" thickBot="1">
      <c r="A4" s="73"/>
      <c r="B4" s="73"/>
      <c r="C4" s="73"/>
      <c r="D4" s="73"/>
      <c r="E4" s="73"/>
      <c r="F4" s="73"/>
      <c r="G4" s="73"/>
    </row>
    <row r="5" spans="1:9" ht="13.5" thickBot="1">
      <c r="A5" s="516" t="s">
        <v>16</v>
      </c>
      <c r="B5" s="520" t="s">
        <v>17</v>
      </c>
      <c r="C5" s="521"/>
      <c r="D5" s="516" t="s">
        <v>18</v>
      </c>
      <c r="E5" s="520" t="s">
        <v>417</v>
      </c>
      <c r="F5" s="521"/>
      <c r="G5" s="513" t="s">
        <v>19</v>
      </c>
    </row>
    <row r="6" spans="1:9">
      <c r="A6" s="537"/>
      <c r="B6" s="74" t="s">
        <v>20</v>
      </c>
      <c r="C6" s="74" t="s">
        <v>22</v>
      </c>
      <c r="D6" s="537"/>
      <c r="E6" s="516" t="s">
        <v>24</v>
      </c>
      <c r="F6" s="516" t="s">
        <v>25</v>
      </c>
      <c r="G6" s="514"/>
      <c r="I6" s="47"/>
    </row>
    <row r="7" spans="1:9" ht="51.75" thickBot="1">
      <c r="A7" s="517"/>
      <c r="B7" s="76" t="s">
        <v>21</v>
      </c>
      <c r="C7" s="76" t="s">
        <v>23</v>
      </c>
      <c r="D7" s="517"/>
      <c r="E7" s="517"/>
      <c r="F7" s="517"/>
      <c r="G7" s="515"/>
      <c r="I7" s="87"/>
    </row>
    <row r="8" spans="1:9" ht="51.75" thickBot="1">
      <c r="A8" s="513" t="s">
        <v>591</v>
      </c>
      <c r="B8" s="528" t="s">
        <v>418</v>
      </c>
      <c r="C8" s="528"/>
      <c r="D8" s="75" t="s">
        <v>26</v>
      </c>
      <c r="E8" s="83">
        <v>15</v>
      </c>
      <c r="F8" s="83">
        <v>0</v>
      </c>
      <c r="G8" s="83" t="s">
        <v>592</v>
      </c>
      <c r="I8" s="87"/>
    </row>
    <row r="9" spans="1:9" ht="44.25" customHeight="1">
      <c r="A9" s="514"/>
      <c r="B9" s="529"/>
      <c r="C9" s="529"/>
      <c r="D9" s="528" t="s">
        <v>27</v>
      </c>
      <c r="E9" s="511">
        <v>5</v>
      </c>
      <c r="F9" s="511">
        <v>0</v>
      </c>
      <c r="G9" s="511" t="s">
        <v>546</v>
      </c>
      <c r="I9" s="87"/>
    </row>
    <row r="10" spans="1:9" ht="13.5" thickBot="1">
      <c r="A10" s="514"/>
      <c r="B10" s="529"/>
      <c r="C10" s="529"/>
      <c r="D10" s="530"/>
      <c r="E10" s="512"/>
      <c r="F10" s="512"/>
      <c r="G10" s="512"/>
      <c r="I10" s="87"/>
    </row>
    <row r="11" spans="1:9" ht="18.75" customHeight="1" thickBot="1">
      <c r="A11" s="514"/>
      <c r="B11" s="529"/>
      <c r="C11" s="529"/>
      <c r="D11" s="76" t="s">
        <v>28</v>
      </c>
      <c r="E11" s="81">
        <v>0</v>
      </c>
      <c r="F11" s="81">
        <v>15</v>
      </c>
      <c r="G11" s="81"/>
    </row>
    <row r="12" spans="1:9" ht="21" customHeight="1" thickBot="1">
      <c r="A12" s="514"/>
      <c r="B12" s="529"/>
      <c r="C12" s="529"/>
      <c r="D12" s="76" t="s">
        <v>29</v>
      </c>
      <c r="E12" s="81">
        <v>10</v>
      </c>
      <c r="F12" s="81">
        <v>0</v>
      </c>
      <c r="G12" s="81" t="s">
        <v>549</v>
      </c>
    </row>
    <row r="13" spans="1:9" ht="51.75" thickBot="1">
      <c r="A13" s="514"/>
      <c r="B13" s="529"/>
      <c r="C13" s="529"/>
      <c r="D13" s="76" t="s">
        <v>30</v>
      </c>
      <c r="E13" s="81">
        <v>15</v>
      </c>
      <c r="F13" s="81">
        <v>0</v>
      </c>
      <c r="G13" s="81" t="s">
        <v>319</v>
      </c>
    </row>
    <row r="14" spans="1:9" ht="51.75" thickBot="1">
      <c r="A14" s="514"/>
      <c r="B14" s="529"/>
      <c r="C14" s="529"/>
      <c r="D14" s="76" t="s">
        <v>31</v>
      </c>
      <c r="E14" s="81">
        <v>10</v>
      </c>
      <c r="F14" s="81">
        <v>0</v>
      </c>
      <c r="G14" s="81" t="s">
        <v>549</v>
      </c>
    </row>
    <row r="15" spans="1:9" ht="39" thickBot="1">
      <c r="A15" s="514"/>
      <c r="B15" s="529"/>
      <c r="C15" s="529"/>
      <c r="D15" s="76" t="s">
        <v>32</v>
      </c>
      <c r="E15" s="81">
        <v>30</v>
      </c>
      <c r="F15" s="81">
        <v>0</v>
      </c>
      <c r="G15" s="81" t="s">
        <v>593</v>
      </c>
    </row>
    <row r="16" spans="1:9" ht="13.5" thickBot="1">
      <c r="A16" s="515"/>
      <c r="B16" s="530"/>
      <c r="C16" s="530"/>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561"/>
      <c r="B20" s="561"/>
      <c r="C20" s="388" t="s">
        <v>34</v>
      </c>
      <c r="D20" s="388"/>
      <c r="E20" s="388"/>
      <c r="F20" s="392" t="s">
        <v>226</v>
      </c>
      <c r="G20" s="392"/>
    </row>
    <row r="21" spans="1:7" ht="15.75" customHeight="1">
      <c r="A21" s="561"/>
      <c r="B21" s="561"/>
      <c r="C21" s="388"/>
      <c r="D21" s="388"/>
      <c r="E21" s="388"/>
      <c r="F21" s="392" t="s">
        <v>227</v>
      </c>
      <c r="G21" s="392"/>
    </row>
    <row r="22" spans="1:7" ht="17.25" customHeight="1">
      <c r="A22" s="561"/>
      <c r="B22" s="561"/>
      <c r="C22" s="388"/>
      <c r="D22" s="388"/>
      <c r="E22" s="388"/>
      <c r="F22" s="518" t="s">
        <v>652</v>
      </c>
      <c r="G22" s="519"/>
    </row>
    <row r="23" spans="1:7" ht="13.5" thickBot="1">
      <c r="A23" s="72"/>
      <c r="B23" s="78"/>
      <c r="C23" s="78"/>
      <c r="D23" s="79"/>
      <c r="E23" s="72"/>
      <c r="F23" s="72"/>
      <c r="G23" s="72"/>
    </row>
    <row r="24" spans="1:7" ht="13.5" thickBot="1">
      <c r="A24" s="516" t="s">
        <v>16</v>
      </c>
      <c r="B24" s="520" t="s">
        <v>17</v>
      </c>
      <c r="C24" s="521"/>
      <c r="D24" s="516" t="s">
        <v>18</v>
      </c>
      <c r="E24" s="520" t="s">
        <v>417</v>
      </c>
      <c r="F24" s="521"/>
      <c r="G24" s="513" t="s">
        <v>19</v>
      </c>
    </row>
    <row r="25" spans="1:7">
      <c r="A25" s="537"/>
      <c r="B25" s="74" t="s">
        <v>20</v>
      </c>
      <c r="C25" s="74" t="s">
        <v>22</v>
      </c>
      <c r="D25" s="537"/>
      <c r="E25" s="516" t="s">
        <v>24</v>
      </c>
      <c r="F25" s="516" t="s">
        <v>25</v>
      </c>
      <c r="G25" s="514"/>
    </row>
    <row r="26" spans="1:7" ht="51.75" thickBot="1">
      <c r="A26" s="517"/>
      <c r="B26" s="76" t="s">
        <v>21</v>
      </c>
      <c r="C26" s="76" t="s">
        <v>23</v>
      </c>
      <c r="D26" s="517"/>
      <c r="E26" s="517"/>
      <c r="F26" s="517"/>
      <c r="G26" s="515"/>
    </row>
    <row r="27" spans="1:7" ht="51.75" thickBot="1">
      <c r="A27" s="513" t="s">
        <v>366</v>
      </c>
      <c r="B27" s="528" t="s">
        <v>418</v>
      </c>
      <c r="C27" s="528"/>
      <c r="D27" s="76" t="s">
        <v>26</v>
      </c>
      <c r="E27" s="81">
        <v>15</v>
      </c>
      <c r="F27" s="81">
        <v>0</v>
      </c>
      <c r="G27" s="83" t="s">
        <v>592</v>
      </c>
    </row>
    <row r="28" spans="1:7">
      <c r="A28" s="514"/>
      <c r="B28" s="529"/>
      <c r="C28" s="529"/>
      <c r="D28" s="528" t="s">
        <v>27</v>
      </c>
      <c r="E28" s="511">
        <v>5</v>
      </c>
      <c r="F28" s="511">
        <v>0</v>
      </c>
      <c r="G28" s="511" t="s">
        <v>546</v>
      </c>
    </row>
    <row r="29" spans="1:7" ht="13.5" thickBot="1">
      <c r="A29" s="514"/>
      <c r="B29" s="529"/>
      <c r="C29" s="529"/>
      <c r="D29" s="530"/>
      <c r="E29" s="512"/>
      <c r="F29" s="512"/>
      <c r="G29" s="512"/>
    </row>
    <row r="30" spans="1:7" ht="13.5" thickBot="1">
      <c r="A30" s="514"/>
      <c r="B30" s="529"/>
      <c r="C30" s="529"/>
      <c r="D30" s="76" t="s">
        <v>28</v>
      </c>
      <c r="E30" s="81">
        <v>15</v>
      </c>
      <c r="F30" s="81">
        <v>0</v>
      </c>
      <c r="G30" s="81"/>
    </row>
    <row r="31" spans="1:7" ht="13.5" thickBot="1">
      <c r="A31" s="514"/>
      <c r="B31" s="529"/>
      <c r="C31" s="529"/>
      <c r="D31" s="76" t="s">
        <v>29</v>
      </c>
      <c r="E31" s="81">
        <v>10</v>
      </c>
      <c r="F31" s="81">
        <v>0</v>
      </c>
      <c r="G31" s="81" t="s">
        <v>549</v>
      </c>
    </row>
    <row r="32" spans="1:7" ht="51.75" thickBot="1">
      <c r="A32" s="514"/>
      <c r="B32" s="529"/>
      <c r="C32" s="529"/>
      <c r="D32" s="76" t="s">
        <v>30</v>
      </c>
      <c r="E32" s="81">
        <v>15</v>
      </c>
      <c r="F32" s="81">
        <v>0</v>
      </c>
      <c r="G32" s="81" t="s">
        <v>319</v>
      </c>
    </row>
    <row r="33" spans="1:7" ht="51.75" thickBot="1">
      <c r="A33" s="514"/>
      <c r="B33" s="529"/>
      <c r="C33" s="529"/>
      <c r="D33" s="76" t="s">
        <v>31</v>
      </c>
      <c r="E33" s="81">
        <v>10</v>
      </c>
      <c r="F33" s="81">
        <v>0</v>
      </c>
      <c r="G33" s="81" t="s">
        <v>549</v>
      </c>
    </row>
    <row r="34" spans="1:7" ht="39" thickBot="1">
      <c r="A34" s="514"/>
      <c r="B34" s="529"/>
      <c r="C34" s="529"/>
      <c r="D34" s="76" t="s">
        <v>32</v>
      </c>
      <c r="E34" s="81">
        <v>30</v>
      </c>
      <c r="F34" s="81"/>
      <c r="G34" s="81" t="s">
        <v>593</v>
      </c>
    </row>
    <row r="35" spans="1:7" ht="13.5" thickBot="1">
      <c r="A35" s="515"/>
      <c r="B35" s="530"/>
      <c r="C35" s="530"/>
      <c r="D35" s="77" t="s">
        <v>33</v>
      </c>
      <c r="E35" s="80">
        <v>100</v>
      </c>
      <c r="F35" s="80">
        <v>0</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561"/>
      <c r="B39" s="561"/>
      <c r="C39" s="388" t="s">
        <v>34</v>
      </c>
      <c r="D39" s="388"/>
      <c r="E39" s="388"/>
      <c r="F39" s="392" t="s">
        <v>226</v>
      </c>
      <c r="G39" s="392"/>
    </row>
    <row r="40" spans="1:7" ht="15.75" customHeight="1">
      <c r="A40" s="561"/>
      <c r="B40" s="561"/>
      <c r="C40" s="388"/>
      <c r="D40" s="388"/>
      <c r="E40" s="388"/>
      <c r="F40" s="392" t="s">
        <v>227</v>
      </c>
      <c r="G40" s="392"/>
    </row>
    <row r="41" spans="1:7" ht="15.75" customHeight="1">
      <c r="A41" s="561"/>
      <c r="B41" s="561"/>
      <c r="C41" s="388"/>
      <c r="D41" s="388"/>
      <c r="E41" s="388"/>
      <c r="F41" s="518" t="s">
        <v>652</v>
      </c>
      <c r="G41" s="519"/>
    </row>
    <row r="42" spans="1:7" ht="13.5" thickBot="1">
      <c r="A42" s="72"/>
      <c r="B42" s="78"/>
      <c r="C42" s="78"/>
      <c r="D42" s="79"/>
      <c r="E42" s="72"/>
      <c r="F42" s="72"/>
      <c r="G42" s="72"/>
    </row>
    <row r="43" spans="1:7" ht="13.5" thickBot="1">
      <c r="A43" s="516" t="s">
        <v>16</v>
      </c>
      <c r="B43" s="520" t="s">
        <v>17</v>
      </c>
      <c r="C43" s="521"/>
      <c r="D43" s="516" t="s">
        <v>18</v>
      </c>
      <c r="E43" s="520" t="s">
        <v>417</v>
      </c>
      <c r="F43" s="521"/>
      <c r="G43" s="513" t="s">
        <v>19</v>
      </c>
    </row>
    <row r="44" spans="1:7">
      <c r="A44" s="537"/>
      <c r="B44" s="74" t="s">
        <v>20</v>
      </c>
      <c r="C44" s="74" t="s">
        <v>22</v>
      </c>
      <c r="D44" s="537"/>
      <c r="E44" s="516" t="s">
        <v>24</v>
      </c>
      <c r="F44" s="516" t="s">
        <v>25</v>
      </c>
      <c r="G44" s="514"/>
    </row>
    <row r="45" spans="1:7" ht="51.75" thickBot="1">
      <c r="A45" s="517"/>
      <c r="B45" s="76" t="s">
        <v>21</v>
      </c>
      <c r="C45" s="76" t="s">
        <v>23</v>
      </c>
      <c r="D45" s="517"/>
      <c r="E45" s="517"/>
      <c r="F45" s="517"/>
      <c r="G45" s="515"/>
    </row>
    <row r="46" spans="1:7" ht="57" customHeight="1" thickBot="1">
      <c r="A46" s="513" t="s">
        <v>595</v>
      </c>
      <c r="B46" s="528" t="s">
        <v>418</v>
      </c>
      <c r="C46" s="528"/>
      <c r="D46" s="76" t="s">
        <v>26</v>
      </c>
      <c r="E46" s="81">
        <v>15</v>
      </c>
      <c r="F46" s="81">
        <v>0</v>
      </c>
      <c r="G46" s="81" t="s">
        <v>592</v>
      </c>
    </row>
    <row r="47" spans="1:7">
      <c r="A47" s="514"/>
      <c r="B47" s="529"/>
      <c r="C47" s="529"/>
      <c r="D47" s="528" t="s">
        <v>27</v>
      </c>
      <c r="E47" s="511">
        <v>5</v>
      </c>
      <c r="F47" s="511">
        <v>0</v>
      </c>
      <c r="G47" s="511" t="s">
        <v>596</v>
      </c>
    </row>
    <row r="48" spans="1:7" ht="13.5" thickBot="1">
      <c r="A48" s="514"/>
      <c r="B48" s="529"/>
      <c r="C48" s="529"/>
      <c r="D48" s="530"/>
      <c r="E48" s="512"/>
      <c r="F48" s="512"/>
      <c r="G48" s="512"/>
    </row>
    <row r="49" spans="1:7" ht="13.5" thickBot="1">
      <c r="A49" s="514"/>
      <c r="B49" s="529"/>
      <c r="C49" s="529"/>
      <c r="D49" s="76" t="s">
        <v>28</v>
      </c>
      <c r="E49" s="81">
        <v>0</v>
      </c>
      <c r="F49" s="81">
        <v>15</v>
      </c>
      <c r="G49" s="81"/>
    </row>
    <row r="50" spans="1:7" ht="33" customHeight="1" thickBot="1">
      <c r="A50" s="514"/>
      <c r="B50" s="529"/>
      <c r="C50" s="529"/>
      <c r="D50" s="76" t="s">
        <v>29</v>
      </c>
      <c r="E50" s="81">
        <v>10</v>
      </c>
      <c r="F50" s="81">
        <v>0</v>
      </c>
      <c r="G50" s="81" t="s">
        <v>597</v>
      </c>
    </row>
    <row r="51" spans="1:7" ht="51.75" thickBot="1">
      <c r="A51" s="514"/>
      <c r="B51" s="529"/>
      <c r="C51" s="529"/>
      <c r="D51" s="76" t="s">
        <v>30</v>
      </c>
      <c r="E51" s="81">
        <v>15</v>
      </c>
      <c r="F51" s="81">
        <v>0</v>
      </c>
      <c r="G51" s="81" t="s">
        <v>320</v>
      </c>
    </row>
    <row r="52" spans="1:7" ht="51.75" thickBot="1">
      <c r="A52" s="514"/>
      <c r="B52" s="529"/>
      <c r="C52" s="529"/>
      <c r="D52" s="76" t="s">
        <v>31</v>
      </c>
      <c r="E52" s="81">
        <v>10</v>
      </c>
      <c r="F52" s="81">
        <v>0</v>
      </c>
      <c r="G52" s="81" t="s">
        <v>597</v>
      </c>
    </row>
    <row r="53" spans="1:7" ht="39" thickBot="1">
      <c r="A53" s="514"/>
      <c r="B53" s="529"/>
      <c r="C53" s="529"/>
      <c r="D53" s="76" t="s">
        <v>32</v>
      </c>
      <c r="E53" s="81">
        <v>30</v>
      </c>
      <c r="F53" s="81"/>
      <c r="G53" s="81" t="s">
        <v>507</v>
      </c>
    </row>
    <row r="54" spans="1:7" ht="13.5" thickBot="1">
      <c r="A54" s="515"/>
      <c r="B54" s="530"/>
      <c r="C54" s="530"/>
      <c r="D54" s="77" t="s">
        <v>33</v>
      </c>
      <c r="E54" s="80">
        <v>85</v>
      </c>
      <c r="F54" s="80">
        <v>15</v>
      </c>
      <c r="G54" s="80"/>
    </row>
    <row r="55" spans="1:7">
      <c r="A55" s="82"/>
      <c r="B55" s="78"/>
      <c r="C55" s="78"/>
      <c r="D55" s="79"/>
      <c r="E55" s="82"/>
      <c r="F55" s="82"/>
      <c r="G55" s="82"/>
    </row>
    <row r="56" spans="1:7">
      <c r="A56" s="82"/>
      <c r="B56" s="78"/>
      <c r="C56" s="78"/>
      <c r="D56" s="79"/>
      <c r="E56" s="82"/>
      <c r="F56" s="82"/>
      <c r="G56" s="82"/>
    </row>
    <row r="57" spans="1:7">
      <c r="A57" s="73"/>
      <c r="B57" s="73"/>
      <c r="C57" s="73"/>
      <c r="D57" s="73"/>
      <c r="E57" s="73"/>
      <c r="F57" s="73"/>
      <c r="G57" s="73"/>
    </row>
    <row r="58" spans="1:7" ht="15.75" customHeight="1">
      <c r="A58" s="561"/>
      <c r="B58" s="561"/>
      <c r="C58" s="388" t="s">
        <v>34</v>
      </c>
      <c r="D58" s="388"/>
      <c r="E58" s="388"/>
      <c r="F58" s="392" t="s">
        <v>226</v>
      </c>
      <c r="G58" s="392"/>
    </row>
    <row r="59" spans="1:7" ht="15.75" customHeight="1">
      <c r="A59" s="561"/>
      <c r="B59" s="561"/>
      <c r="C59" s="388"/>
      <c r="D59" s="388"/>
      <c r="E59" s="388"/>
      <c r="F59" s="392" t="s">
        <v>227</v>
      </c>
      <c r="G59" s="392"/>
    </row>
    <row r="60" spans="1:7" ht="15.75" customHeight="1">
      <c r="A60" s="561"/>
      <c r="B60" s="561"/>
      <c r="C60" s="388"/>
      <c r="D60" s="388"/>
      <c r="E60" s="388"/>
      <c r="F60" s="518" t="s">
        <v>652</v>
      </c>
      <c r="G60" s="519"/>
    </row>
    <row r="61" spans="1:7" ht="13.5" thickBot="1">
      <c r="A61" s="72"/>
      <c r="B61" s="78"/>
      <c r="C61" s="78"/>
      <c r="D61" s="79"/>
      <c r="E61" s="72"/>
      <c r="F61" s="72"/>
      <c r="G61" s="72"/>
    </row>
    <row r="62" spans="1:7" ht="13.5" thickBot="1">
      <c r="A62" s="516" t="s">
        <v>16</v>
      </c>
      <c r="B62" s="520" t="s">
        <v>17</v>
      </c>
      <c r="C62" s="521"/>
      <c r="D62" s="516" t="s">
        <v>18</v>
      </c>
      <c r="E62" s="520" t="s">
        <v>417</v>
      </c>
      <c r="F62" s="521"/>
      <c r="G62" s="513" t="s">
        <v>19</v>
      </c>
    </row>
    <row r="63" spans="1:7">
      <c r="A63" s="537"/>
      <c r="B63" s="74" t="s">
        <v>20</v>
      </c>
      <c r="C63" s="74" t="s">
        <v>22</v>
      </c>
      <c r="D63" s="537"/>
      <c r="E63" s="516" t="s">
        <v>24</v>
      </c>
      <c r="F63" s="516" t="s">
        <v>25</v>
      </c>
      <c r="G63" s="514"/>
    </row>
    <row r="64" spans="1:7" ht="51.75" thickBot="1">
      <c r="A64" s="517"/>
      <c r="B64" s="76" t="s">
        <v>21</v>
      </c>
      <c r="C64" s="76" t="s">
        <v>23</v>
      </c>
      <c r="D64" s="517"/>
      <c r="E64" s="517"/>
      <c r="F64" s="517"/>
      <c r="G64" s="515"/>
    </row>
    <row r="65" spans="1:7" ht="59.25" customHeight="1" thickBot="1">
      <c r="A65" s="513" t="s">
        <v>387</v>
      </c>
      <c r="B65" s="528" t="s">
        <v>418</v>
      </c>
      <c r="C65" s="528"/>
      <c r="D65" s="76" t="s">
        <v>26</v>
      </c>
      <c r="E65" s="80">
        <v>0</v>
      </c>
      <c r="F65" s="80">
        <v>15</v>
      </c>
      <c r="G65" s="81" t="s">
        <v>510</v>
      </c>
    </row>
    <row r="66" spans="1:7" ht="33" customHeight="1">
      <c r="A66" s="514"/>
      <c r="B66" s="529"/>
      <c r="C66" s="529"/>
      <c r="D66" s="528" t="s">
        <v>27</v>
      </c>
      <c r="E66" s="513">
        <v>5</v>
      </c>
      <c r="F66" s="513">
        <v>0</v>
      </c>
      <c r="G66" s="511" t="s">
        <v>596</v>
      </c>
    </row>
    <row r="67" spans="1:7" ht="30.75" customHeight="1" thickBot="1">
      <c r="A67" s="514"/>
      <c r="B67" s="529"/>
      <c r="C67" s="529"/>
      <c r="D67" s="530"/>
      <c r="E67" s="515"/>
      <c r="F67" s="515"/>
      <c r="G67" s="512"/>
    </row>
    <row r="68" spans="1:7" ht="13.5" thickBot="1">
      <c r="A68" s="514"/>
      <c r="B68" s="529"/>
      <c r="C68" s="529"/>
      <c r="D68" s="76" t="s">
        <v>28</v>
      </c>
      <c r="E68" s="80">
        <v>0</v>
      </c>
      <c r="F68" s="80">
        <v>15</v>
      </c>
      <c r="G68" s="81"/>
    </row>
    <row r="69" spans="1:7" ht="39" thickBot="1">
      <c r="A69" s="514"/>
      <c r="B69" s="529"/>
      <c r="C69" s="529"/>
      <c r="D69" s="76" t="s">
        <v>29</v>
      </c>
      <c r="E69" s="80">
        <v>0</v>
      </c>
      <c r="F69" s="80">
        <v>10</v>
      </c>
      <c r="G69" s="81" t="s">
        <v>602</v>
      </c>
    </row>
    <row r="70" spans="1:7" ht="51.75" thickBot="1">
      <c r="A70" s="514"/>
      <c r="B70" s="529"/>
      <c r="C70" s="529"/>
      <c r="D70" s="76" t="s">
        <v>30</v>
      </c>
      <c r="E70" s="80">
        <v>0</v>
      </c>
      <c r="F70" s="80">
        <v>15</v>
      </c>
      <c r="G70" s="81" t="s">
        <v>602</v>
      </c>
    </row>
    <row r="71" spans="1:7" ht="51.75" thickBot="1">
      <c r="A71" s="514"/>
      <c r="B71" s="529"/>
      <c r="C71" s="529"/>
      <c r="D71" s="76" t="s">
        <v>31</v>
      </c>
      <c r="E71" s="80">
        <v>0</v>
      </c>
      <c r="F71" s="80">
        <v>10</v>
      </c>
      <c r="G71" s="81" t="s">
        <v>602</v>
      </c>
    </row>
    <row r="72" spans="1:7" ht="44.25" customHeight="1" thickBot="1">
      <c r="A72" s="514"/>
      <c r="B72" s="529"/>
      <c r="C72" s="529"/>
      <c r="D72" s="76" t="s">
        <v>32</v>
      </c>
      <c r="E72" s="80">
        <v>0</v>
      </c>
      <c r="F72" s="80">
        <v>30</v>
      </c>
      <c r="G72" s="81" t="s">
        <v>593</v>
      </c>
    </row>
    <row r="73" spans="1:7" ht="13.5" thickBot="1">
      <c r="A73" s="515"/>
      <c r="B73" s="530"/>
      <c r="C73" s="530"/>
      <c r="D73" s="77" t="s">
        <v>33</v>
      </c>
      <c r="E73" s="80">
        <v>5</v>
      </c>
      <c r="F73" s="80">
        <v>95</v>
      </c>
      <c r="G73" s="80"/>
    </row>
    <row r="74" spans="1:7">
      <c r="A74" s="82"/>
      <c r="B74" s="78"/>
      <c r="C74" s="78"/>
      <c r="D74" s="79"/>
      <c r="E74" s="82"/>
      <c r="F74" s="82"/>
      <c r="G74" s="82"/>
    </row>
    <row r="75" spans="1:7" ht="13.5" thickBot="1">
      <c r="A75" s="73"/>
      <c r="B75" s="73"/>
      <c r="C75" s="73"/>
      <c r="D75" s="73"/>
      <c r="E75" s="73"/>
      <c r="F75" s="73"/>
      <c r="G75" s="73"/>
    </row>
    <row r="76" spans="1:7">
      <c r="A76" s="538" t="s">
        <v>186</v>
      </c>
      <c r="B76" s="539"/>
      <c r="C76" s="540"/>
      <c r="D76" s="562" t="s">
        <v>187</v>
      </c>
      <c r="E76" s="563"/>
      <c r="F76" s="563"/>
      <c r="G76" s="564"/>
    </row>
    <row r="77" spans="1:7">
      <c r="A77" s="541"/>
      <c r="B77" s="542"/>
      <c r="C77" s="543"/>
      <c r="D77" s="565" t="s">
        <v>188</v>
      </c>
      <c r="E77" s="566"/>
      <c r="F77" s="566"/>
      <c r="G77" s="567"/>
    </row>
    <row r="78" spans="1:7">
      <c r="A78" s="541"/>
      <c r="B78" s="542"/>
      <c r="C78" s="543"/>
      <c r="D78" s="565" t="s">
        <v>189</v>
      </c>
      <c r="E78" s="566"/>
      <c r="F78" s="566"/>
      <c r="G78" s="567"/>
    </row>
    <row r="79" spans="1:7">
      <c r="A79" s="522" t="s">
        <v>190</v>
      </c>
      <c r="B79" s="523"/>
      <c r="C79" s="524"/>
      <c r="D79" s="531">
        <v>0</v>
      </c>
      <c r="E79" s="532"/>
      <c r="F79" s="532"/>
      <c r="G79" s="533"/>
    </row>
    <row r="80" spans="1:7">
      <c r="A80" s="522" t="s">
        <v>191</v>
      </c>
      <c r="B80" s="523"/>
      <c r="C80" s="524"/>
      <c r="D80" s="531">
        <v>1</v>
      </c>
      <c r="E80" s="532"/>
      <c r="F80" s="532"/>
      <c r="G80" s="533"/>
    </row>
    <row r="81" spans="1:7" ht="13.5" thickBot="1">
      <c r="A81" s="525" t="s">
        <v>192</v>
      </c>
      <c r="B81" s="526"/>
      <c r="C81" s="527"/>
      <c r="D81" s="534">
        <v>2</v>
      </c>
      <c r="E81" s="535"/>
      <c r="F81" s="535"/>
      <c r="G81" s="536"/>
    </row>
    <row r="82" spans="1:7">
      <c r="A82" s="73"/>
      <c r="B82" s="73"/>
      <c r="C82" s="73"/>
      <c r="D82" s="73"/>
      <c r="E82" s="73"/>
      <c r="F82" s="73"/>
      <c r="G82" s="73"/>
    </row>
    <row r="83" spans="1:7">
      <c r="A83" s="402" t="s">
        <v>452</v>
      </c>
      <c r="B83" s="402"/>
      <c r="C83" s="402"/>
      <c r="D83" s="402"/>
      <c r="E83" s="402"/>
      <c r="F83" s="402"/>
      <c r="G83" s="402"/>
    </row>
  </sheetData>
  <mergeCells count="87">
    <mergeCell ref="G62:G64"/>
    <mergeCell ref="E63:E64"/>
    <mergeCell ref="F63:F64"/>
    <mergeCell ref="A58:B60"/>
    <mergeCell ref="C58:E60"/>
    <mergeCell ref="F58:G58"/>
    <mergeCell ref="F59:G59"/>
    <mergeCell ref="F60:G60"/>
    <mergeCell ref="C65:C73"/>
    <mergeCell ref="D66:D67"/>
    <mergeCell ref="E66:E67"/>
    <mergeCell ref="F66:F67"/>
    <mergeCell ref="A62:A64"/>
    <mergeCell ref="B62:C62"/>
    <mergeCell ref="D62:D64"/>
    <mergeCell ref="E62:F62"/>
    <mergeCell ref="A80:C80"/>
    <mergeCell ref="D80:G80"/>
    <mergeCell ref="A81:C81"/>
    <mergeCell ref="D81:G81"/>
    <mergeCell ref="A83:G83"/>
    <mergeCell ref="A79:C79"/>
    <mergeCell ref="D79:G79"/>
    <mergeCell ref="A46:A54"/>
    <mergeCell ref="B46:B54"/>
    <mergeCell ref="C46:C54"/>
    <mergeCell ref="D47:D48"/>
    <mergeCell ref="E47:E48"/>
    <mergeCell ref="F47:F48"/>
    <mergeCell ref="G47:G48"/>
    <mergeCell ref="A76:C78"/>
    <mergeCell ref="D76:G76"/>
    <mergeCell ref="D77:G77"/>
    <mergeCell ref="D78:G78"/>
    <mergeCell ref="G66:G67"/>
    <mergeCell ref="A65:A73"/>
    <mergeCell ref="B65:B73"/>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9"/>
  <sheetViews>
    <sheetView topLeftCell="H1" zoomScale="90" zoomScaleNormal="90" workbookViewId="0">
      <selection activeCell="V2" sqref="V2"/>
    </sheetView>
  </sheetViews>
  <sheetFormatPr baseColWidth="10" defaultRowHeight="14.25"/>
  <cols>
    <col min="1" max="1" width="11.42578125" style="166"/>
    <col min="2" max="2" width="27.7109375" style="166" customWidth="1"/>
    <col min="3" max="3" width="35" style="166" customWidth="1"/>
    <col min="4" max="4" width="14" style="166" customWidth="1"/>
    <col min="5" max="5" width="11.42578125" style="166"/>
    <col min="6" max="6" width="14" style="166" customWidth="1"/>
    <col min="7" max="7" width="34.5703125" style="166" customWidth="1"/>
    <col min="8" max="8" width="11.140625" style="166" customWidth="1"/>
    <col min="9" max="9" width="9.28515625" style="166" customWidth="1"/>
    <col min="10" max="10" width="11.85546875" style="166" customWidth="1"/>
    <col min="11" max="11" width="15.28515625" style="166" customWidth="1"/>
    <col min="12" max="12" width="19.7109375" style="166" customWidth="1"/>
    <col min="13" max="13" width="14.7109375" style="166" customWidth="1"/>
    <col min="14" max="14" width="13.28515625" style="166" customWidth="1"/>
    <col min="15" max="15" width="18.5703125" style="166" customWidth="1"/>
    <col min="16" max="16" width="16.28515625" style="166" customWidth="1"/>
    <col min="17" max="17" width="13.85546875" style="166" customWidth="1"/>
    <col min="18" max="261" width="11.42578125" style="166"/>
    <col min="262" max="262" width="26.28515625" style="166" customWidth="1"/>
    <col min="263" max="263" width="14" style="166" customWidth="1"/>
    <col min="264" max="264" width="11.42578125" style="166"/>
    <col min="265" max="265" width="14" style="166" customWidth="1"/>
    <col min="266" max="266" width="34.5703125" style="166" customWidth="1"/>
    <col min="267" max="267" width="14.28515625" style="166" customWidth="1"/>
    <col min="268" max="268" width="11.140625" style="166" customWidth="1"/>
    <col min="269" max="269" width="12.85546875" style="166" customWidth="1"/>
    <col min="270" max="270" width="15.28515625" style="166" customWidth="1"/>
    <col min="271" max="271" width="17.85546875" style="166" customWidth="1"/>
    <col min="272" max="272" width="16.28515625" style="166" customWidth="1"/>
    <col min="273" max="273" width="13.85546875" style="166" customWidth="1"/>
    <col min="274" max="517" width="11.42578125" style="166"/>
    <col min="518" max="518" width="26.28515625" style="166" customWidth="1"/>
    <col min="519" max="519" width="14" style="166" customWidth="1"/>
    <col min="520" max="520" width="11.42578125" style="166"/>
    <col min="521" max="521" width="14" style="166" customWidth="1"/>
    <col min="522" max="522" width="34.5703125" style="166" customWidth="1"/>
    <col min="523" max="523" width="14.28515625" style="166" customWidth="1"/>
    <col min="524" max="524" width="11.140625" style="166" customWidth="1"/>
    <col min="525" max="525" width="12.85546875" style="166" customWidth="1"/>
    <col min="526" max="526" width="15.28515625" style="166" customWidth="1"/>
    <col min="527" max="527" width="17.85546875" style="166" customWidth="1"/>
    <col min="528" max="528" width="16.28515625" style="166" customWidth="1"/>
    <col min="529" max="529" width="13.85546875" style="166" customWidth="1"/>
    <col min="530" max="773" width="11.42578125" style="166"/>
    <col min="774" max="774" width="26.28515625" style="166" customWidth="1"/>
    <col min="775" max="775" width="14" style="166" customWidth="1"/>
    <col min="776" max="776" width="11.42578125" style="166"/>
    <col min="777" max="777" width="14" style="166" customWidth="1"/>
    <col min="778" max="778" width="34.5703125" style="166" customWidth="1"/>
    <col min="779" max="779" width="14.28515625" style="166" customWidth="1"/>
    <col min="780" max="780" width="11.140625" style="166" customWidth="1"/>
    <col min="781" max="781" width="12.85546875" style="166" customWidth="1"/>
    <col min="782" max="782" width="15.28515625" style="166" customWidth="1"/>
    <col min="783" max="783" width="17.85546875" style="166" customWidth="1"/>
    <col min="784" max="784" width="16.28515625" style="166" customWidth="1"/>
    <col min="785" max="785" width="13.85546875" style="166" customWidth="1"/>
    <col min="786" max="1029" width="11.42578125" style="166"/>
    <col min="1030" max="1030" width="26.28515625" style="166" customWidth="1"/>
    <col min="1031" max="1031" width="14" style="166" customWidth="1"/>
    <col min="1032" max="1032" width="11.42578125" style="166"/>
    <col min="1033" max="1033" width="14" style="166" customWidth="1"/>
    <col min="1034" max="1034" width="34.5703125" style="166" customWidth="1"/>
    <col min="1035" max="1035" width="14.28515625" style="166" customWidth="1"/>
    <col min="1036" max="1036" width="11.140625" style="166" customWidth="1"/>
    <col min="1037" max="1037" width="12.85546875" style="166" customWidth="1"/>
    <col min="1038" max="1038" width="15.28515625" style="166" customWidth="1"/>
    <col min="1039" max="1039" width="17.85546875" style="166" customWidth="1"/>
    <col min="1040" max="1040" width="16.28515625" style="166" customWidth="1"/>
    <col min="1041" max="1041" width="13.85546875" style="166" customWidth="1"/>
    <col min="1042" max="1285" width="11.42578125" style="166"/>
    <col min="1286" max="1286" width="26.28515625" style="166" customWidth="1"/>
    <col min="1287" max="1287" width="14" style="166" customWidth="1"/>
    <col min="1288" max="1288" width="11.42578125" style="166"/>
    <col min="1289" max="1289" width="14" style="166" customWidth="1"/>
    <col min="1290" max="1290" width="34.5703125" style="166" customWidth="1"/>
    <col min="1291" max="1291" width="14.28515625" style="166" customWidth="1"/>
    <col min="1292" max="1292" width="11.140625" style="166" customWidth="1"/>
    <col min="1293" max="1293" width="12.85546875" style="166" customWidth="1"/>
    <col min="1294" max="1294" width="15.28515625" style="166" customWidth="1"/>
    <col min="1295" max="1295" width="17.85546875" style="166" customWidth="1"/>
    <col min="1296" max="1296" width="16.28515625" style="166" customWidth="1"/>
    <col min="1297" max="1297" width="13.85546875" style="166" customWidth="1"/>
    <col min="1298" max="1541" width="11.42578125" style="166"/>
    <col min="1542" max="1542" width="26.28515625" style="166" customWidth="1"/>
    <col min="1543" max="1543" width="14" style="166" customWidth="1"/>
    <col min="1544" max="1544" width="11.42578125" style="166"/>
    <col min="1545" max="1545" width="14" style="166" customWidth="1"/>
    <col min="1546" max="1546" width="34.5703125" style="166" customWidth="1"/>
    <col min="1547" max="1547" width="14.28515625" style="166" customWidth="1"/>
    <col min="1548" max="1548" width="11.140625" style="166" customWidth="1"/>
    <col min="1549" max="1549" width="12.85546875" style="166" customWidth="1"/>
    <col min="1550" max="1550" width="15.28515625" style="166" customWidth="1"/>
    <col min="1551" max="1551" width="17.85546875" style="166" customWidth="1"/>
    <col min="1552" max="1552" width="16.28515625" style="166" customWidth="1"/>
    <col min="1553" max="1553" width="13.85546875" style="166" customWidth="1"/>
    <col min="1554" max="1797" width="11.42578125" style="166"/>
    <col min="1798" max="1798" width="26.28515625" style="166" customWidth="1"/>
    <col min="1799" max="1799" width="14" style="166" customWidth="1"/>
    <col min="1800" max="1800" width="11.42578125" style="166"/>
    <col min="1801" max="1801" width="14" style="166" customWidth="1"/>
    <col min="1802" max="1802" width="34.5703125" style="166" customWidth="1"/>
    <col min="1803" max="1803" width="14.28515625" style="166" customWidth="1"/>
    <col min="1804" max="1804" width="11.140625" style="166" customWidth="1"/>
    <col min="1805" max="1805" width="12.85546875" style="166" customWidth="1"/>
    <col min="1806" max="1806" width="15.28515625" style="166" customWidth="1"/>
    <col min="1807" max="1807" width="17.85546875" style="166" customWidth="1"/>
    <col min="1808" max="1808" width="16.28515625" style="166" customWidth="1"/>
    <col min="1809" max="1809" width="13.85546875" style="166" customWidth="1"/>
    <col min="1810" max="2053" width="11.42578125" style="166"/>
    <col min="2054" max="2054" width="26.28515625" style="166" customWidth="1"/>
    <col min="2055" max="2055" width="14" style="166" customWidth="1"/>
    <col min="2056" max="2056" width="11.42578125" style="166"/>
    <col min="2057" max="2057" width="14" style="166" customWidth="1"/>
    <col min="2058" max="2058" width="34.5703125" style="166" customWidth="1"/>
    <col min="2059" max="2059" width="14.28515625" style="166" customWidth="1"/>
    <col min="2060" max="2060" width="11.140625" style="166" customWidth="1"/>
    <col min="2061" max="2061" width="12.85546875" style="166" customWidth="1"/>
    <col min="2062" max="2062" width="15.28515625" style="166" customWidth="1"/>
    <col min="2063" max="2063" width="17.85546875" style="166" customWidth="1"/>
    <col min="2064" max="2064" width="16.28515625" style="166" customWidth="1"/>
    <col min="2065" max="2065" width="13.85546875" style="166" customWidth="1"/>
    <col min="2066" max="2309" width="11.42578125" style="166"/>
    <col min="2310" max="2310" width="26.28515625" style="166" customWidth="1"/>
    <col min="2311" max="2311" width="14" style="166" customWidth="1"/>
    <col min="2312" max="2312" width="11.42578125" style="166"/>
    <col min="2313" max="2313" width="14" style="166" customWidth="1"/>
    <col min="2314" max="2314" width="34.5703125" style="166" customWidth="1"/>
    <col min="2315" max="2315" width="14.28515625" style="166" customWidth="1"/>
    <col min="2316" max="2316" width="11.140625" style="166" customWidth="1"/>
    <col min="2317" max="2317" width="12.85546875" style="166" customWidth="1"/>
    <col min="2318" max="2318" width="15.28515625" style="166" customWidth="1"/>
    <col min="2319" max="2319" width="17.85546875" style="166" customWidth="1"/>
    <col min="2320" max="2320" width="16.28515625" style="166" customWidth="1"/>
    <col min="2321" max="2321" width="13.85546875" style="166" customWidth="1"/>
    <col min="2322" max="2565" width="11.42578125" style="166"/>
    <col min="2566" max="2566" width="26.28515625" style="166" customWidth="1"/>
    <col min="2567" max="2567" width="14" style="166" customWidth="1"/>
    <col min="2568" max="2568" width="11.42578125" style="166"/>
    <col min="2569" max="2569" width="14" style="166" customWidth="1"/>
    <col min="2570" max="2570" width="34.5703125" style="166" customWidth="1"/>
    <col min="2571" max="2571" width="14.28515625" style="166" customWidth="1"/>
    <col min="2572" max="2572" width="11.140625" style="166" customWidth="1"/>
    <col min="2573" max="2573" width="12.85546875" style="166" customWidth="1"/>
    <col min="2574" max="2574" width="15.28515625" style="166" customWidth="1"/>
    <col min="2575" max="2575" width="17.85546875" style="166" customWidth="1"/>
    <col min="2576" max="2576" width="16.28515625" style="166" customWidth="1"/>
    <col min="2577" max="2577" width="13.85546875" style="166" customWidth="1"/>
    <col min="2578" max="2821" width="11.42578125" style="166"/>
    <col min="2822" max="2822" width="26.28515625" style="166" customWidth="1"/>
    <col min="2823" max="2823" width="14" style="166" customWidth="1"/>
    <col min="2824" max="2824" width="11.42578125" style="166"/>
    <col min="2825" max="2825" width="14" style="166" customWidth="1"/>
    <col min="2826" max="2826" width="34.5703125" style="166" customWidth="1"/>
    <col min="2827" max="2827" width="14.28515625" style="166" customWidth="1"/>
    <col min="2828" max="2828" width="11.140625" style="166" customWidth="1"/>
    <col min="2829" max="2829" width="12.85546875" style="166" customWidth="1"/>
    <col min="2830" max="2830" width="15.28515625" style="166" customWidth="1"/>
    <col min="2831" max="2831" width="17.85546875" style="166" customWidth="1"/>
    <col min="2832" max="2832" width="16.28515625" style="166" customWidth="1"/>
    <col min="2833" max="2833" width="13.85546875" style="166" customWidth="1"/>
    <col min="2834" max="3077" width="11.42578125" style="166"/>
    <col min="3078" max="3078" width="26.28515625" style="166" customWidth="1"/>
    <col min="3079" max="3079" width="14" style="166" customWidth="1"/>
    <col min="3080" max="3080" width="11.42578125" style="166"/>
    <col min="3081" max="3081" width="14" style="166" customWidth="1"/>
    <col min="3082" max="3082" width="34.5703125" style="166" customWidth="1"/>
    <col min="3083" max="3083" width="14.28515625" style="166" customWidth="1"/>
    <col min="3084" max="3084" width="11.140625" style="166" customWidth="1"/>
    <col min="3085" max="3085" width="12.85546875" style="166" customWidth="1"/>
    <col min="3086" max="3086" width="15.28515625" style="166" customWidth="1"/>
    <col min="3087" max="3087" width="17.85546875" style="166" customWidth="1"/>
    <col min="3088" max="3088" width="16.28515625" style="166" customWidth="1"/>
    <col min="3089" max="3089" width="13.85546875" style="166" customWidth="1"/>
    <col min="3090" max="3333" width="11.42578125" style="166"/>
    <col min="3334" max="3334" width="26.28515625" style="166" customWidth="1"/>
    <col min="3335" max="3335" width="14" style="166" customWidth="1"/>
    <col min="3336" max="3336" width="11.42578125" style="166"/>
    <col min="3337" max="3337" width="14" style="166" customWidth="1"/>
    <col min="3338" max="3338" width="34.5703125" style="166" customWidth="1"/>
    <col min="3339" max="3339" width="14.28515625" style="166" customWidth="1"/>
    <col min="3340" max="3340" width="11.140625" style="166" customWidth="1"/>
    <col min="3341" max="3341" width="12.85546875" style="166" customWidth="1"/>
    <col min="3342" max="3342" width="15.28515625" style="166" customWidth="1"/>
    <col min="3343" max="3343" width="17.85546875" style="166" customWidth="1"/>
    <col min="3344" max="3344" width="16.28515625" style="166" customWidth="1"/>
    <col min="3345" max="3345" width="13.85546875" style="166" customWidth="1"/>
    <col min="3346" max="3589" width="11.42578125" style="166"/>
    <col min="3590" max="3590" width="26.28515625" style="166" customWidth="1"/>
    <col min="3591" max="3591" width="14" style="166" customWidth="1"/>
    <col min="3592" max="3592" width="11.42578125" style="166"/>
    <col min="3593" max="3593" width="14" style="166" customWidth="1"/>
    <col min="3594" max="3594" width="34.5703125" style="166" customWidth="1"/>
    <col min="3595" max="3595" width="14.28515625" style="166" customWidth="1"/>
    <col min="3596" max="3596" width="11.140625" style="166" customWidth="1"/>
    <col min="3597" max="3597" width="12.85546875" style="166" customWidth="1"/>
    <col min="3598" max="3598" width="15.28515625" style="166" customWidth="1"/>
    <col min="3599" max="3599" width="17.85546875" style="166" customWidth="1"/>
    <col min="3600" max="3600" width="16.28515625" style="166" customWidth="1"/>
    <col min="3601" max="3601" width="13.85546875" style="166" customWidth="1"/>
    <col min="3602" max="3845" width="11.42578125" style="166"/>
    <col min="3846" max="3846" width="26.28515625" style="166" customWidth="1"/>
    <col min="3847" max="3847" width="14" style="166" customWidth="1"/>
    <col min="3848" max="3848" width="11.42578125" style="166"/>
    <col min="3849" max="3849" width="14" style="166" customWidth="1"/>
    <col min="3850" max="3850" width="34.5703125" style="166" customWidth="1"/>
    <col min="3851" max="3851" width="14.28515625" style="166" customWidth="1"/>
    <col min="3852" max="3852" width="11.140625" style="166" customWidth="1"/>
    <col min="3853" max="3853" width="12.85546875" style="166" customWidth="1"/>
    <col min="3854" max="3854" width="15.28515625" style="166" customWidth="1"/>
    <col min="3855" max="3855" width="17.85546875" style="166" customWidth="1"/>
    <col min="3856" max="3856" width="16.28515625" style="166" customWidth="1"/>
    <col min="3857" max="3857" width="13.85546875" style="166" customWidth="1"/>
    <col min="3858" max="4101" width="11.42578125" style="166"/>
    <col min="4102" max="4102" width="26.28515625" style="166" customWidth="1"/>
    <col min="4103" max="4103" width="14" style="166" customWidth="1"/>
    <col min="4104" max="4104" width="11.42578125" style="166"/>
    <col min="4105" max="4105" width="14" style="166" customWidth="1"/>
    <col min="4106" max="4106" width="34.5703125" style="166" customWidth="1"/>
    <col min="4107" max="4107" width="14.28515625" style="166" customWidth="1"/>
    <col min="4108" max="4108" width="11.140625" style="166" customWidth="1"/>
    <col min="4109" max="4109" width="12.85546875" style="166" customWidth="1"/>
    <col min="4110" max="4110" width="15.28515625" style="166" customWidth="1"/>
    <col min="4111" max="4111" width="17.85546875" style="166" customWidth="1"/>
    <col min="4112" max="4112" width="16.28515625" style="166" customWidth="1"/>
    <col min="4113" max="4113" width="13.85546875" style="166" customWidth="1"/>
    <col min="4114" max="4357" width="11.42578125" style="166"/>
    <col min="4358" max="4358" width="26.28515625" style="166" customWidth="1"/>
    <col min="4359" max="4359" width="14" style="166" customWidth="1"/>
    <col min="4360" max="4360" width="11.42578125" style="166"/>
    <col min="4361" max="4361" width="14" style="166" customWidth="1"/>
    <col min="4362" max="4362" width="34.5703125" style="166" customWidth="1"/>
    <col min="4363" max="4363" width="14.28515625" style="166" customWidth="1"/>
    <col min="4364" max="4364" width="11.140625" style="166" customWidth="1"/>
    <col min="4365" max="4365" width="12.85546875" style="166" customWidth="1"/>
    <col min="4366" max="4366" width="15.28515625" style="166" customWidth="1"/>
    <col min="4367" max="4367" width="17.85546875" style="166" customWidth="1"/>
    <col min="4368" max="4368" width="16.28515625" style="166" customWidth="1"/>
    <col min="4369" max="4369" width="13.85546875" style="166" customWidth="1"/>
    <col min="4370" max="4613" width="11.42578125" style="166"/>
    <col min="4614" max="4614" width="26.28515625" style="166" customWidth="1"/>
    <col min="4615" max="4615" width="14" style="166" customWidth="1"/>
    <col min="4616" max="4616" width="11.42578125" style="166"/>
    <col min="4617" max="4617" width="14" style="166" customWidth="1"/>
    <col min="4618" max="4618" width="34.5703125" style="166" customWidth="1"/>
    <col min="4619" max="4619" width="14.28515625" style="166" customWidth="1"/>
    <col min="4620" max="4620" width="11.140625" style="166" customWidth="1"/>
    <col min="4621" max="4621" width="12.85546875" style="166" customWidth="1"/>
    <col min="4622" max="4622" width="15.28515625" style="166" customWidth="1"/>
    <col min="4623" max="4623" width="17.85546875" style="166" customWidth="1"/>
    <col min="4624" max="4624" width="16.28515625" style="166" customWidth="1"/>
    <col min="4625" max="4625" width="13.85546875" style="166" customWidth="1"/>
    <col min="4626" max="4869" width="11.42578125" style="166"/>
    <col min="4870" max="4870" width="26.28515625" style="166" customWidth="1"/>
    <col min="4871" max="4871" width="14" style="166" customWidth="1"/>
    <col min="4872" max="4872" width="11.42578125" style="166"/>
    <col min="4873" max="4873" width="14" style="166" customWidth="1"/>
    <col min="4874" max="4874" width="34.5703125" style="166" customWidth="1"/>
    <col min="4875" max="4875" width="14.28515625" style="166" customWidth="1"/>
    <col min="4876" max="4876" width="11.140625" style="166" customWidth="1"/>
    <col min="4877" max="4877" width="12.85546875" style="166" customWidth="1"/>
    <col min="4878" max="4878" width="15.28515625" style="166" customWidth="1"/>
    <col min="4879" max="4879" width="17.85546875" style="166" customWidth="1"/>
    <col min="4880" max="4880" width="16.28515625" style="166" customWidth="1"/>
    <col min="4881" max="4881" width="13.85546875" style="166" customWidth="1"/>
    <col min="4882" max="5125" width="11.42578125" style="166"/>
    <col min="5126" max="5126" width="26.28515625" style="166" customWidth="1"/>
    <col min="5127" max="5127" width="14" style="166" customWidth="1"/>
    <col min="5128" max="5128" width="11.42578125" style="166"/>
    <col min="5129" max="5129" width="14" style="166" customWidth="1"/>
    <col min="5130" max="5130" width="34.5703125" style="166" customWidth="1"/>
    <col min="5131" max="5131" width="14.28515625" style="166" customWidth="1"/>
    <col min="5132" max="5132" width="11.140625" style="166" customWidth="1"/>
    <col min="5133" max="5133" width="12.85546875" style="166" customWidth="1"/>
    <col min="5134" max="5134" width="15.28515625" style="166" customWidth="1"/>
    <col min="5135" max="5135" width="17.85546875" style="166" customWidth="1"/>
    <col min="5136" max="5136" width="16.28515625" style="166" customWidth="1"/>
    <col min="5137" max="5137" width="13.85546875" style="166" customWidth="1"/>
    <col min="5138" max="5381" width="11.42578125" style="166"/>
    <col min="5382" max="5382" width="26.28515625" style="166" customWidth="1"/>
    <col min="5383" max="5383" width="14" style="166" customWidth="1"/>
    <col min="5384" max="5384" width="11.42578125" style="166"/>
    <col min="5385" max="5385" width="14" style="166" customWidth="1"/>
    <col min="5386" max="5386" width="34.5703125" style="166" customWidth="1"/>
    <col min="5387" max="5387" width="14.28515625" style="166" customWidth="1"/>
    <col min="5388" max="5388" width="11.140625" style="166" customWidth="1"/>
    <col min="5389" max="5389" width="12.85546875" style="166" customWidth="1"/>
    <col min="5390" max="5390" width="15.28515625" style="166" customWidth="1"/>
    <col min="5391" max="5391" width="17.85546875" style="166" customWidth="1"/>
    <col min="5392" max="5392" width="16.28515625" style="166" customWidth="1"/>
    <col min="5393" max="5393" width="13.85546875" style="166" customWidth="1"/>
    <col min="5394" max="5637" width="11.42578125" style="166"/>
    <col min="5638" max="5638" width="26.28515625" style="166" customWidth="1"/>
    <col min="5639" max="5639" width="14" style="166" customWidth="1"/>
    <col min="5640" max="5640" width="11.42578125" style="166"/>
    <col min="5641" max="5641" width="14" style="166" customWidth="1"/>
    <col min="5642" max="5642" width="34.5703125" style="166" customWidth="1"/>
    <col min="5643" max="5643" width="14.28515625" style="166" customWidth="1"/>
    <col min="5644" max="5644" width="11.140625" style="166" customWidth="1"/>
    <col min="5645" max="5645" width="12.85546875" style="166" customWidth="1"/>
    <col min="5646" max="5646" width="15.28515625" style="166" customWidth="1"/>
    <col min="5647" max="5647" width="17.85546875" style="166" customWidth="1"/>
    <col min="5648" max="5648" width="16.28515625" style="166" customWidth="1"/>
    <col min="5649" max="5649" width="13.85546875" style="166" customWidth="1"/>
    <col min="5650" max="5893" width="11.42578125" style="166"/>
    <col min="5894" max="5894" width="26.28515625" style="166" customWidth="1"/>
    <col min="5895" max="5895" width="14" style="166" customWidth="1"/>
    <col min="5896" max="5896" width="11.42578125" style="166"/>
    <col min="5897" max="5897" width="14" style="166" customWidth="1"/>
    <col min="5898" max="5898" width="34.5703125" style="166" customWidth="1"/>
    <col min="5899" max="5899" width="14.28515625" style="166" customWidth="1"/>
    <col min="5900" max="5900" width="11.140625" style="166" customWidth="1"/>
    <col min="5901" max="5901" width="12.85546875" style="166" customWidth="1"/>
    <col min="5902" max="5902" width="15.28515625" style="166" customWidth="1"/>
    <col min="5903" max="5903" width="17.85546875" style="166" customWidth="1"/>
    <col min="5904" max="5904" width="16.28515625" style="166" customWidth="1"/>
    <col min="5905" max="5905" width="13.85546875" style="166" customWidth="1"/>
    <col min="5906" max="6149" width="11.42578125" style="166"/>
    <col min="6150" max="6150" width="26.28515625" style="166" customWidth="1"/>
    <col min="6151" max="6151" width="14" style="166" customWidth="1"/>
    <col min="6152" max="6152" width="11.42578125" style="166"/>
    <col min="6153" max="6153" width="14" style="166" customWidth="1"/>
    <col min="6154" max="6154" width="34.5703125" style="166" customWidth="1"/>
    <col min="6155" max="6155" width="14.28515625" style="166" customWidth="1"/>
    <col min="6156" max="6156" width="11.140625" style="166" customWidth="1"/>
    <col min="6157" max="6157" width="12.85546875" style="166" customWidth="1"/>
    <col min="6158" max="6158" width="15.28515625" style="166" customWidth="1"/>
    <col min="6159" max="6159" width="17.85546875" style="166" customWidth="1"/>
    <col min="6160" max="6160" width="16.28515625" style="166" customWidth="1"/>
    <col min="6161" max="6161" width="13.85546875" style="166" customWidth="1"/>
    <col min="6162" max="6405" width="11.42578125" style="166"/>
    <col min="6406" max="6406" width="26.28515625" style="166" customWidth="1"/>
    <col min="6407" max="6407" width="14" style="166" customWidth="1"/>
    <col min="6408" max="6408" width="11.42578125" style="166"/>
    <col min="6409" max="6409" width="14" style="166" customWidth="1"/>
    <col min="6410" max="6410" width="34.5703125" style="166" customWidth="1"/>
    <col min="6411" max="6411" width="14.28515625" style="166" customWidth="1"/>
    <col min="6412" max="6412" width="11.140625" style="166" customWidth="1"/>
    <col min="6413" max="6413" width="12.85546875" style="166" customWidth="1"/>
    <col min="6414" max="6414" width="15.28515625" style="166" customWidth="1"/>
    <col min="6415" max="6415" width="17.85546875" style="166" customWidth="1"/>
    <col min="6416" max="6416" width="16.28515625" style="166" customWidth="1"/>
    <col min="6417" max="6417" width="13.85546875" style="166" customWidth="1"/>
    <col min="6418" max="6661" width="11.42578125" style="166"/>
    <col min="6662" max="6662" width="26.28515625" style="166" customWidth="1"/>
    <col min="6663" max="6663" width="14" style="166" customWidth="1"/>
    <col min="6664" max="6664" width="11.42578125" style="166"/>
    <col min="6665" max="6665" width="14" style="166" customWidth="1"/>
    <col min="6666" max="6666" width="34.5703125" style="166" customWidth="1"/>
    <col min="6667" max="6667" width="14.28515625" style="166" customWidth="1"/>
    <col min="6668" max="6668" width="11.140625" style="166" customWidth="1"/>
    <col min="6669" max="6669" width="12.85546875" style="166" customWidth="1"/>
    <col min="6670" max="6670" width="15.28515625" style="166" customWidth="1"/>
    <col min="6671" max="6671" width="17.85546875" style="166" customWidth="1"/>
    <col min="6672" max="6672" width="16.28515625" style="166" customWidth="1"/>
    <col min="6673" max="6673" width="13.85546875" style="166" customWidth="1"/>
    <col min="6674" max="6917" width="11.42578125" style="166"/>
    <col min="6918" max="6918" width="26.28515625" style="166" customWidth="1"/>
    <col min="6919" max="6919" width="14" style="166" customWidth="1"/>
    <col min="6920" max="6920" width="11.42578125" style="166"/>
    <col min="6921" max="6921" width="14" style="166" customWidth="1"/>
    <col min="6922" max="6922" width="34.5703125" style="166" customWidth="1"/>
    <col min="6923" max="6923" width="14.28515625" style="166" customWidth="1"/>
    <col min="6924" max="6924" width="11.140625" style="166" customWidth="1"/>
    <col min="6925" max="6925" width="12.85546875" style="166" customWidth="1"/>
    <col min="6926" max="6926" width="15.28515625" style="166" customWidth="1"/>
    <col min="6927" max="6927" width="17.85546875" style="166" customWidth="1"/>
    <col min="6928" max="6928" width="16.28515625" style="166" customWidth="1"/>
    <col min="6929" max="6929" width="13.85546875" style="166" customWidth="1"/>
    <col min="6930" max="7173" width="11.42578125" style="166"/>
    <col min="7174" max="7174" width="26.28515625" style="166" customWidth="1"/>
    <col min="7175" max="7175" width="14" style="166" customWidth="1"/>
    <col min="7176" max="7176" width="11.42578125" style="166"/>
    <col min="7177" max="7177" width="14" style="166" customWidth="1"/>
    <col min="7178" max="7178" width="34.5703125" style="166" customWidth="1"/>
    <col min="7179" max="7179" width="14.28515625" style="166" customWidth="1"/>
    <col min="7180" max="7180" width="11.140625" style="166" customWidth="1"/>
    <col min="7181" max="7181" width="12.85546875" style="166" customWidth="1"/>
    <col min="7182" max="7182" width="15.28515625" style="166" customWidth="1"/>
    <col min="7183" max="7183" width="17.85546875" style="166" customWidth="1"/>
    <col min="7184" max="7184" width="16.28515625" style="166" customWidth="1"/>
    <col min="7185" max="7185" width="13.85546875" style="166" customWidth="1"/>
    <col min="7186" max="7429" width="11.42578125" style="166"/>
    <col min="7430" max="7430" width="26.28515625" style="166" customWidth="1"/>
    <col min="7431" max="7431" width="14" style="166" customWidth="1"/>
    <col min="7432" max="7432" width="11.42578125" style="166"/>
    <col min="7433" max="7433" width="14" style="166" customWidth="1"/>
    <col min="7434" max="7434" width="34.5703125" style="166" customWidth="1"/>
    <col min="7435" max="7435" width="14.28515625" style="166" customWidth="1"/>
    <col min="7436" max="7436" width="11.140625" style="166" customWidth="1"/>
    <col min="7437" max="7437" width="12.85546875" style="166" customWidth="1"/>
    <col min="7438" max="7438" width="15.28515625" style="166" customWidth="1"/>
    <col min="7439" max="7439" width="17.85546875" style="166" customWidth="1"/>
    <col min="7440" max="7440" width="16.28515625" style="166" customWidth="1"/>
    <col min="7441" max="7441" width="13.85546875" style="166" customWidth="1"/>
    <col min="7442" max="7685" width="11.42578125" style="166"/>
    <col min="7686" max="7686" width="26.28515625" style="166" customWidth="1"/>
    <col min="7687" max="7687" width="14" style="166" customWidth="1"/>
    <col min="7688" max="7688" width="11.42578125" style="166"/>
    <col min="7689" max="7689" width="14" style="166" customWidth="1"/>
    <col min="7690" max="7690" width="34.5703125" style="166" customWidth="1"/>
    <col min="7691" max="7691" width="14.28515625" style="166" customWidth="1"/>
    <col min="7692" max="7692" width="11.140625" style="166" customWidth="1"/>
    <col min="7693" max="7693" width="12.85546875" style="166" customWidth="1"/>
    <col min="7694" max="7694" width="15.28515625" style="166" customWidth="1"/>
    <col min="7695" max="7695" width="17.85546875" style="166" customWidth="1"/>
    <col min="7696" max="7696" width="16.28515625" style="166" customWidth="1"/>
    <col min="7697" max="7697" width="13.85546875" style="166" customWidth="1"/>
    <col min="7698" max="7941" width="11.42578125" style="166"/>
    <col min="7942" max="7942" width="26.28515625" style="166" customWidth="1"/>
    <col min="7943" max="7943" width="14" style="166" customWidth="1"/>
    <col min="7944" max="7944" width="11.42578125" style="166"/>
    <col min="7945" max="7945" width="14" style="166" customWidth="1"/>
    <col min="7946" max="7946" width="34.5703125" style="166" customWidth="1"/>
    <col min="7947" max="7947" width="14.28515625" style="166" customWidth="1"/>
    <col min="7948" max="7948" width="11.140625" style="166" customWidth="1"/>
    <col min="7949" max="7949" width="12.85546875" style="166" customWidth="1"/>
    <col min="7950" max="7950" width="15.28515625" style="166" customWidth="1"/>
    <col min="7951" max="7951" width="17.85546875" style="166" customWidth="1"/>
    <col min="7952" max="7952" width="16.28515625" style="166" customWidth="1"/>
    <col min="7953" max="7953" width="13.85546875" style="166" customWidth="1"/>
    <col min="7954" max="8197" width="11.42578125" style="166"/>
    <col min="8198" max="8198" width="26.28515625" style="166" customWidth="1"/>
    <col min="8199" max="8199" width="14" style="166" customWidth="1"/>
    <col min="8200" max="8200" width="11.42578125" style="166"/>
    <col min="8201" max="8201" width="14" style="166" customWidth="1"/>
    <col min="8202" max="8202" width="34.5703125" style="166" customWidth="1"/>
    <col min="8203" max="8203" width="14.28515625" style="166" customWidth="1"/>
    <col min="8204" max="8204" width="11.140625" style="166" customWidth="1"/>
    <col min="8205" max="8205" width="12.85546875" style="166" customWidth="1"/>
    <col min="8206" max="8206" width="15.28515625" style="166" customWidth="1"/>
    <col min="8207" max="8207" width="17.85546875" style="166" customWidth="1"/>
    <col min="8208" max="8208" width="16.28515625" style="166" customWidth="1"/>
    <col min="8209" max="8209" width="13.85546875" style="166" customWidth="1"/>
    <col min="8210" max="8453" width="11.42578125" style="166"/>
    <col min="8454" max="8454" width="26.28515625" style="166" customWidth="1"/>
    <col min="8455" max="8455" width="14" style="166" customWidth="1"/>
    <col min="8456" max="8456" width="11.42578125" style="166"/>
    <col min="8457" max="8457" width="14" style="166" customWidth="1"/>
    <col min="8458" max="8458" width="34.5703125" style="166" customWidth="1"/>
    <col min="8459" max="8459" width="14.28515625" style="166" customWidth="1"/>
    <col min="8460" max="8460" width="11.140625" style="166" customWidth="1"/>
    <col min="8461" max="8461" width="12.85546875" style="166" customWidth="1"/>
    <col min="8462" max="8462" width="15.28515625" style="166" customWidth="1"/>
    <col min="8463" max="8463" width="17.85546875" style="166" customWidth="1"/>
    <col min="8464" max="8464" width="16.28515625" style="166" customWidth="1"/>
    <col min="8465" max="8465" width="13.85546875" style="166" customWidth="1"/>
    <col min="8466" max="8709" width="11.42578125" style="166"/>
    <col min="8710" max="8710" width="26.28515625" style="166" customWidth="1"/>
    <col min="8711" max="8711" width="14" style="166" customWidth="1"/>
    <col min="8712" max="8712" width="11.42578125" style="166"/>
    <col min="8713" max="8713" width="14" style="166" customWidth="1"/>
    <col min="8714" max="8714" width="34.5703125" style="166" customWidth="1"/>
    <col min="8715" max="8715" width="14.28515625" style="166" customWidth="1"/>
    <col min="8716" max="8716" width="11.140625" style="166" customWidth="1"/>
    <col min="8717" max="8717" width="12.85546875" style="166" customWidth="1"/>
    <col min="8718" max="8718" width="15.28515625" style="166" customWidth="1"/>
    <col min="8719" max="8719" width="17.85546875" style="166" customWidth="1"/>
    <col min="8720" max="8720" width="16.28515625" style="166" customWidth="1"/>
    <col min="8721" max="8721" width="13.85546875" style="166" customWidth="1"/>
    <col min="8722" max="8965" width="11.42578125" style="166"/>
    <col min="8966" max="8966" width="26.28515625" style="166" customWidth="1"/>
    <col min="8967" max="8967" width="14" style="166" customWidth="1"/>
    <col min="8968" max="8968" width="11.42578125" style="166"/>
    <col min="8969" max="8969" width="14" style="166" customWidth="1"/>
    <col min="8970" max="8970" width="34.5703125" style="166" customWidth="1"/>
    <col min="8971" max="8971" width="14.28515625" style="166" customWidth="1"/>
    <col min="8972" max="8972" width="11.140625" style="166" customWidth="1"/>
    <col min="8973" max="8973" width="12.85546875" style="166" customWidth="1"/>
    <col min="8974" max="8974" width="15.28515625" style="166" customWidth="1"/>
    <col min="8975" max="8975" width="17.85546875" style="166" customWidth="1"/>
    <col min="8976" max="8976" width="16.28515625" style="166" customWidth="1"/>
    <col min="8977" max="8977" width="13.85546875" style="166" customWidth="1"/>
    <col min="8978" max="9221" width="11.42578125" style="166"/>
    <col min="9222" max="9222" width="26.28515625" style="166" customWidth="1"/>
    <col min="9223" max="9223" width="14" style="166" customWidth="1"/>
    <col min="9224" max="9224" width="11.42578125" style="166"/>
    <col min="9225" max="9225" width="14" style="166" customWidth="1"/>
    <col min="9226" max="9226" width="34.5703125" style="166" customWidth="1"/>
    <col min="9227" max="9227" width="14.28515625" style="166" customWidth="1"/>
    <col min="9228" max="9228" width="11.140625" style="166" customWidth="1"/>
    <col min="9229" max="9229" width="12.85546875" style="166" customWidth="1"/>
    <col min="9230" max="9230" width="15.28515625" style="166" customWidth="1"/>
    <col min="9231" max="9231" width="17.85546875" style="166" customWidth="1"/>
    <col min="9232" max="9232" width="16.28515625" style="166" customWidth="1"/>
    <col min="9233" max="9233" width="13.85546875" style="166" customWidth="1"/>
    <col min="9234" max="9477" width="11.42578125" style="166"/>
    <col min="9478" max="9478" width="26.28515625" style="166" customWidth="1"/>
    <col min="9479" max="9479" width="14" style="166" customWidth="1"/>
    <col min="9480" max="9480" width="11.42578125" style="166"/>
    <col min="9481" max="9481" width="14" style="166" customWidth="1"/>
    <col min="9482" max="9482" width="34.5703125" style="166" customWidth="1"/>
    <col min="9483" max="9483" width="14.28515625" style="166" customWidth="1"/>
    <col min="9484" max="9484" width="11.140625" style="166" customWidth="1"/>
    <col min="9485" max="9485" width="12.85546875" style="166" customWidth="1"/>
    <col min="9486" max="9486" width="15.28515625" style="166" customWidth="1"/>
    <col min="9487" max="9487" width="17.85546875" style="166" customWidth="1"/>
    <col min="9488" max="9488" width="16.28515625" style="166" customWidth="1"/>
    <col min="9489" max="9489" width="13.85546875" style="166" customWidth="1"/>
    <col min="9490" max="9733" width="11.42578125" style="166"/>
    <col min="9734" max="9734" width="26.28515625" style="166" customWidth="1"/>
    <col min="9735" max="9735" width="14" style="166" customWidth="1"/>
    <col min="9736" max="9736" width="11.42578125" style="166"/>
    <col min="9737" max="9737" width="14" style="166" customWidth="1"/>
    <col min="9738" max="9738" width="34.5703125" style="166" customWidth="1"/>
    <col min="9739" max="9739" width="14.28515625" style="166" customWidth="1"/>
    <col min="9740" max="9740" width="11.140625" style="166" customWidth="1"/>
    <col min="9741" max="9741" width="12.85546875" style="166" customWidth="1"/>
    <col min="9742" max="9742" width="15.28515625" style="166" customWidth="1"/>
    <col min="9743" max="9743" width="17.85546875" style="166" customWidth="1"/>
    <col min="9744" max="9744" width="16.28515625" style="166" customWidth="1"/>
    <col min="9745" max="9745" width="13.85546875" style="166" customWidth="1"/>
    <col min="9746" max="9989" width="11.42578125" style="166"/>
    <col min="9990" max="9990" width="26.28515625" style="166" customWidth="1"/>
    <col min="9991" max="9991" width="14" style="166" customWidth="1"/>
    <col min="9992" max="9992" width="11.42578125" style="166"/>
    <col min="9993" max="9993" width="14" style="166" customWidth="1"/>
    <col min="9994" max="9994" width="34.5703125" style="166" customWidth="1"/>
    <col min="9995" max="9995" width="14.28515625" style="166" customWidth="1"/>
    <col min="9996" max="9996" width="11.140625" style="166" customWidth="1"/>
    <col min="9997" max="9997" width="12.85546875" style="166" customWidth="1"/>
    <col min="9998" max="9998" width="15.28515625" style="166" customWidth="1"/>
    <col min="9999" max="9999" width="17.85546875" style="166" customWidth="1"/>
    <col min="10000" max="10000" width="16.28515625" style="166" customWidth="1"/>
    <col min="10001" max="10001" width="13.85546875" style="166" customWidth="1"/>
    <col min="10002" max="10245" width="11.42578125" style="166"/>
    <col min="10246" max="10246" width="26.28515625" style="166" customWidth="1"/>
    <col min="10247" max="10247" width="14" style="166" customWidth="1"/>
    <col min="10248" max="10248" width="11.42578125" style="166"/>
    <col min="10249" max="10249" width="14" style="166" customWidth="1"/>
    <col min="10250" max="10250" width="34.5703125" style="166" customWidth="1"/>
    <col min="10251" max="10251" width="14.28515625" style="166" customWidth="1"/>
    <col min="10252" max="10252" width="11.140625" style="166" customWidth="1"/>
    <col min="10253" max="10253" width="12.85546875" style="166" customWidth="1"/>
    <col min="10254" max="10254" width="15.28515625" style="166" customWidth="1"/>
    <col min="10255" max="10255" width="17.85546875" style="166" customWidth="1"/>
    <col min="10256" max="10256" width="16.28515625" style="166" customWidth="1"/>
    <col min="10257" max="10257" width="13.85546875" style="166" customWidth="1"/>
    <col min="10258" max="10501" width="11.42578125" style="166"/>
    <col min="10502" max="10502" width="26.28515625" style="166" customWidth="1"/>
    <col min="10503" max="10503" width="14" style="166" customWidth="1"/>
    <col min="10504" max="10504" width="11.42578125" style="166"/>
    <col min="10505" max="10505" width="14" style="166" customWidth="1"/>
    <col min="10506" max="10506" width="34.5703125" style="166" customWidth="1"/>
    <col min="10507" max="10507" width="14.28515625" style="166" customWidth="1"/>
    <col min="10508" max="10508" width="11.140625" style="166" customWidth="1"/>
    <col min="10509" max="10509" width="12.85546875" style="166" customWidth="1"/>
    <col min="10510" max="10510" width="15.28515625" style="166" customWidth="1"/>
    <col min="10511" max="10511" width="17.85546875" style="166" customWidth="1"/>
    <col min="10512" max="10512" width="16.28515625" style="166" customWidth="1"/>
    <col min="10513" max="10513" width="13.85546875" style="166" customWidth="1"/>
    <col min="10514" max="10757" width="11.42578125" style="166"/>
    <col min="10758" max="10758" width="26.28515625" style="166" customWidth="1"/>
    <col min="10759" max="10759" width="14" style="166" customWidth="1"/>
    <col min="10760" max="10760" width="11.42578125" style="166"/>
    <col min="10761" max="10761" width="14" style="166" customWidth="1"/>
    <col min="10762" max="10762" width="34.5703125" style="166" customWidth="1"/>
    <col min="10763" max="10763" width="14.28515625" style="166" customWidth="1"/>
    <col min="10764" max="10764" width="11.140625" style="166" customWidth="1"/>
    <col min="10765" max="10765" width="12.85546875" style="166" customWidth="1"/>
    <col min="10766" max="10766" width="15.28515625" style="166" customWidth="1"/>
    <col min="10767" max="10767" width="17.85546875" style="166" customWidth="1"/>
    <col min="10768" max="10768" width="16.28515625" style="166" customWidth="1"/>
    <col min="10769" max="10769" width="13.85546875" style="166" customWidth="1"/>
    <col min="10770" max="11013" width="11.42578125" style="166"/>
    <col min="11014" max="11014" width="26.28515625" style="166" customWidth="1"/>
    <col min="11015" max="11015" width="14" style="166" customWidth="1"/>
    <col min="11016" max="11016" width="11.42578125" style="166"/>
    <col min="11017" max="11017" width="14" style="166" customWidth="1"/>
    <col min="11018" max="11018" width="34.5703125" style="166" customWidth="1"/>
    <col min="11019" max="11019" width="14.28515625" style="166" customWidth="1"/>
    <col min="11020" max="11020" width="11.140625" style="166" customWidth="1"/>
    <col min="11021" max="11021" width="12.85546875" style="166" customWidth="1"/>
    <col min="11022" max="11022" width="15.28515625" style="166" customWidth="1"/>
    <col min="11023" max="11023" width="17.85546875" style="166" customWidth="1"/>
    <col min="11024" max="11024" width="16.28515625" style="166" customWidth="1"/>
    <col min="11025" max="11025" width="13.85546875" style="166" customWidth="1"/>
    <col min="11026" max="11269" width="11.42578125" style="166"/>
    <col min="11270" max="11270" width="26.28515625" style="166" customWidth="1"/>
    <col min="11271" max="11271" width="14" style="166" customWidth="1"/>
    <col min="11272" max="11272" width="11.42578125" style="166"/>
    <col min="11273" max="11273" width="14" style="166" customWidth="1"/>
    <col min="11274" max="11274" width="34.5703125" style="166" customWidth="1"/>
    <col min="11275" max="11275" width="14.28515625" style="166" customWidth="1"/>
    <col min="11276" max="11276" width="11.140625" style="166" customWidth="1"/>
    <col min="11277" max="11277" width="12.85546875" style="166" customWidth="1"/>
    <col min="11278" max="11278" width="15.28515625" style="166" customWidth="1"/>
    <col min="11279" max="11279" width="17.85546875" style="166" customWidth="1"/>
    <col min="11280" max="11280" width="16.28515625" style="166" customWidth="1"/>
    <col min="11281" max="11281" width="13.85546875" style="166" customWidth="1"/>
    <col min="11282" max="11525" width="11.42578125" style="166"/>
    <col min="11526" max="11526" width="26.28515625" style="166" customWidth="1"/>
    <col min="11527" max="11527" width="14" style="166" customWidth="1"/>
    <col min="11528" max="11528" width="11.42578125" style="166"/>
    <col min="11529" max="11529" width="14" style="166" customWidth="1"/>
    <col min="11530" max="11530" width="34.5703125" style="166" customWidth="1"/>
    <col min="11531" max="11531" width="14.28515625" style="166" customWidth="1"/>
    <col min="11532" max="11532" width="11.140625" style="166" customWidth="1"/>
    <col min="11533" max="11533" width="12.85546875" style="166" customWidth="1"/>
    <col min="11534" max="11534" width="15.28515625" style="166" customWidth="1"/>
    <col min="11535" max="11535" width="17.85546875" style="166" customWidth="1"/>
    <col min="11536" max="11536" width="16.28515625" style="166" customWidth="1"/>
    <col min="11537" max="11537" width="13.85546875" style="166" customWidth="1"/>
    <col min="11538" max="11781" width="11.42578125" style="166"/>
    <col min="11782" max="11782" width="26.28515625" style="166" customWidth="1"/>
    <col min="11783" max="11783" width="14" style="166" customWidth="1"/>
    <col min="11784" max="11784" width="11.42578125" style="166"/>
    <col min="11785" max="11785" width="14" style="166" customWidth="1"/>
    <col min="11786" max="11786" width="34.5703125" style="166" customWidth="1"/>
    <col min="11787" max="11787" width="14.28515625" style="166" customWidth="1"/>
    <col min="11788" max="11788" width="11.140625" style="166" customWidth="1"/>
    <col min="11789" max="11789" width="12.85546875" style="166" customWidth="1"/>
    <col min="11790" max="11790" width="15.28515625" style="166" customWidth="1"/>
    <col min="11791" max="11791" width="17.85546875" style="166" customWidth="1"/>
    <col min="11792" max="11792" width="16.28515625" style="166" customWidth="1"/>
    <col min="11793" max="11793" width="13.85546875" style="166" customWidth="1"/>
    <col min="11794" max="12037" width="11.42578125" style="166"/>
    <col min="12038" max="12038" width="26.28515625" style="166" customWidth="1"/>
    <col min="12039" max="12039" width="14" style="166" customWidth="1"/>
    <col min="12040" max="12040" width="11.42578125" style="166"/>
    <col min="12041" max="12041" width="14" style="166" customWidth="1"/>
    <col min="12042" max="12042" width="34.5703125" style="166" customWidth="1"/>
    <col min="12043" max="12043" width="14.28515625" style="166" customWidth="1"/>
    <col min="12044" max="12044" width="11.140625" style="166" customWidth="1"/>
    <col min="12045" max="12045" width="12.85546875" style="166" customWidth="1"/>
    <col min="12046" max="12046" width="15.28515625" style="166" customWidth="1"/>
    <col min="12047" max="12047" width="17.85546875" style="166" customWidth="1"/>
    <col min="12048" max="12048" width="16.28515625" style="166" customWidth="1"/>
    <col min="12049" max="12049" width="13.85546875" style="166" customWidth="1"/>
    <col min="12050" max="12293" width="11.42578125" style="166"/>
    <col min="12294" max="12294" width="26.28515625" style="166" customWidth="1"/>
    <col min="12295" max="12295" width="14" style="166" customWidth="1"/>
    <col min="12296" max="12296" width="11.42578125" style="166"/>
    <col min="12297" max="12297" width="14" style="166" customWidth="1"/>
    <col min="12298" max="12298" width="34.5703125" style="166" customWidth="1"/>
    <col min="12299" max="12299" width="14.28515625" style="166" customWidth="1"/>
    <col min="12300" max="12300" width="11.140625" style="166" customWidth="1"/>
    <col min="12301" max="12301" width="12.85546875" style="166" customWidth="1"/>
    <col min="12302" max="12302" width="15.28515625" style="166" customWidth="1"/>
    <col min="12303" max="12303" width="17.85546875" style="166" customWidth="1"/>
    <col min="12304" max="12304" width="16.28515625" style="166" customWidth="1"/>
    <col min="12305" max="12305" width="13.85546875" style="166" customWidth="1"/>
    <col min="12306" max="12549" width="11.42578125" style="166"/>
    <col min="12550" max="12550" width="26.28515625" style="166" customWidth="1"/>
    <col min="12551" max="12551" width="14" style="166" customWidth="1"/>
    <col min="12552" max="12552" width="11.42578125" style="166"/>
    <col min="12553" max="12553" width="14" style="166" customWidth="1"/>
    <col min="12554" max="12554" width="34.5703125" style="166" customWidth="1"/>
    <col min="12555" max="12555" width="14.28515625" style="166" customWidth="1"/>
    <col min="12556" max="12556" width="11.140625" style="166" customWidth="1"/>
    <col min="12557" max="12557" width="12.85546875" style="166" customWidth="1"/>
    <col min="12558" max="12558" width="15.28515625" style="166" customWidth="1"/>
    <col min="12559" max="12559" width="17.85546875" style="166" customWidth="1"/>
    <col min="12560" max="12560" width="16.28515625" style="166" customWidth="1"/>
    <col min="12561" max="12561" width="13.85546875" style="166" customWidth="1"/>
    <col min="12562" max="12805" width="11.42578125" style="166"/>
    <col min="12806" max="12806" width="26.28515625" style="166" customWidth="1"/>
    <col min="12807" max="12807" width="14" style="166" customWidth="1"/>
    <col min="12808" max="12808" width="11.42578125" style="166"/>
    <col min="12809" max="12809" width="14" style="166" customWidth="1"/>
    <col min="12810" max="12810" width="34.5703125" style="166" customWidth="1"/>
    <col min="12811" max="12811" width="14.28515625" style="166" customWidth="1"/>
    <col min="12812" max="12812" width="11.140625" style="166" customWidth="1"/>
    <col min="12813" max="12813" width="12.85546875" style="166" customWidth="1"/>
    <col min="12814" max="12814" width="15.28515625" style="166" customWidth="1"/>
    <col min="12815" max="12815" width="17.85546875" style="166" customWidth="1"/>
    <col min="12816" max="12816" width="16.28515625" style="166" customWidth="1"/>
    <col min="12817" max="12817" width="13.85546875" style="166" customWidth="1"/>
    <col min="12818" max="13061" width="11.42578125" style="166"/>
    <col min="13062" max="13062" width="26.28515625" style="166" customWidth="1"/>
    <col min="13063" max="13063" width="14" style="166" customWidth="1"/>
    <col min="13064" max="13064" width="11.42578125" style="166"/>
    <col min="13065" max="13065" width="14" style="166" customWidth="1"/>
    <col min="13066" max="13066" width="34.5703125" style="166" customWidth="1"/>
    <col min="13067" max="13067" width="14.28515625" style="166" customWidth="1"/>
    <col min="13068" max="13068" width="11.140625" style="166" customWidth="1"/>
    <col min="13069" max="13069" width="12.85546875" style="166" customWidth="1"/>
    <col min="13070" max="13070" width="15.28515625" style="166" customWidth="1"/>
    <col min="13071" max="13071" width="17.85546875" style="166" customWidth="1"/>
    <col min="13072" max="13072" width="16.28515625" style="166" customWidth="1"/>
    <col min="13073" max="13073" width="13.85546875" style="166" customWidth="1"/>
    <col min="13074" max="13317" width="11.42578125" style="166"/>
    <col min="13318" max="13318" width="26.28515625" style="166" customWidth="1"/>
    <col min="13319" max="13319" width="14" style="166" customWidth="1"/>
    <col min="13320" max="13320" width="11.42578125" style="166"/>
    <col min="13321" max="13321" width="14" style="166" customWidth="1"/>
    <col min="13322" max="13322" width="34.5703125" style="166" customWidth="1"/>
    <col min="13323" max="13323" width="14.28515625" style="166" customWidth="1"/>
    <col min="13324" max="13324" width="11.140625" style="166" customWidth="1"/>
    <col min="13325" max="13325" width="12.85546875" style="166" customWidth="1"/>
    <col min="13326" max="13326" width="15.28515625" style="166" customWidth="1"/>
    <col min="13327" max="13327" width="17.85546875" style="166" customWidth="1"/>
    <col min="13328" max="13328" width="16.28515625" style="166" customWidth="1"/>
    <col min="13329" max="13329" width="13.85546875" style="166" customWidth="1"/>
    <col min="13330" max="13573" width="11.42578125" style="166"/>
    <col min="13574" max="13574" width="26.28515625" style="166" customWidth="1"/>
    <col min="13575" max="13575" width="14" style="166" customWidth="1"/>
    <col min="13576" max="13576" width="11.42578125" style="166"/>
    <col min="13577" max="13577" width="14" style="166" customWidth="1"/>
    <col min="13578" max="13578" width="34.5703125" style="166" customWidth="1"/>
    <col min="13579" max="13579" width="14.28515625" style="166" customWidth="1"/>
    <col min="13580" max="13580" width="11.140625" style="166" customWidth="1"/>
    <col min="13581" max="13581" width="12.85546875" style="166" customWidth="1"/>
    <col min="13582" max="13582" width="15.28515625" style="166" customWidth="1"/>
    <col min="13583" max="13583" width="17.85546875" style="166" customWidth="1"/>
    <col min="13584" max="13584" width="16.28515625" style="166" customWidth="1"/>
    <col min="13585" max="13585" width="13.85546875" style="166" customWidth="1"/>
    <col min="13586" max="13829" width="11.42578125" style="166"/>
    <col min="13830" max="13830" width="26.28515625" style="166" customWidth="1"/>
    <col min="13831" max="13831" width="14" style="166" customWidth="1"/>
    <col min="13832" max="13832" width="11.42578125" style="166"/>
    <col min="13833" max="13833" width="14" style="166" customWidth="1"/>
    <col min="13834" max="13834" width="34.5703125" style="166" customWidth="1"/>
    <col min="13835" max="13835" width="14.28515625" style="166" customWidth="1"/>
    <col min="13836" max="13836" width="11.140625" style="166" customWidth="1"/>
    <col min="13837" max="13837" width="12.85546875" style="166" customWidth="1"/>
    <col min="13838" max="13838" width="15.28515625" style="166" customWidth="1"/>
    <col min="13839" max="13839" width="17.85546875" style="166" customWidth="1"/>
    <col min="13840" max="13840" width="16.28515625" style="166" customWidth="1"/>
    <col min="13841" max="13841" width="13.85546875" style="166" customWidth="1"/>
    <col min="13842" max="14085" width="11.42578125" style="166"/>
    <col min="14086" max="14086" width="26.28515625" style="166" customWidth="1"/>
    <col min="14087" max="14087" width="14" style="166" customWidth="1"/>
    <col min="14088" max="14088" width="11.42578125" style="166"/>
    <col min="14089" max="14089" width="14" style="166" customWidth="1"/>
    <col min="14090" max="14090" width="34.5703125" style="166" customWidth="1"/>
    <col min="14091" max="14091" width="14.28515625" style="166" customWidth="1"/>
    <col min="14092" max="14092" width="11.140625" style="166" customWidth="1"/>
    <col min="14093" max="14093" width="12.85546875" style="166" customWidth="1"/>
    <col min="14094" max="14094" width="15.28515625" style="166" customWidth="1"/>
    <col min="14095" max="14095" width="17.85546875" style="166" customWidth="1"/>
    <col min="14096" max="14096" width="16.28515625" style="166" customWidth="1"/>
    <col min="14097" max="14097" width="13.85546875" style="166" customWidth="1"/>
    <col min="14098" max="14341" width="11.42578125" style="166"/>
    <col min="14342" max="14342" width="26.28515625" style="166" customWidth="1"/>
    <col min="14343" max="14343" width="14" style="166" customWidth="1"/>
    <col min="14344" max="14344" width="11.42578125" style="166"/>
    <col min="14345" max="14345" width="14" style="166" customWidth="1"/>
    <col min="14346" max="14346" width="34.5703125" style="166" customWidth="1"/>
    <col min="14347" max="14347" width="14.28515625" style="166" customWidth="1"/>
    <col min="14348" max="14348" width="11.140625" style="166" customWidth="1"/>
    <col min="14349" max="14349" width="12.85546875" style="166" customWidth="1"/>
    <col min="14350" max="14350" width="15.28515625" style="166" customWidth="1"/>
    <col min="14351" max="14351" width="17.85546875" style="166" customWidth="1"/>
    <col min="14352" max="14352" width="16.28515625" style="166" customWidth="1"/>
    <col min="14353" max="14353" width="13.85546875" style="166" customWidth="1"/>
    <col min="14354" max="14597" width="11.42578125" style="166"/>
    <col min="14598" max="14598" width="26.28515625" style="166" customWidth="1"/>
    <col min="14599" max="14599" width="14" style="166" customWidth="1"/>
    <col min="14600" max="14600" width="11.42578125" style="166"/>
    <col min="14601" max="14601" width="14" style="166" customWidth="1"/>
    <col min="14602" max="14602" width="34.5703125" style="166" customWidth="1"/>
    <col min="14603" max="14603" width="14.28515625" style="166" customWidth="1"/>
    <col min="14604" max="14604" width="11.140625" style="166" customWidth="1"/>
    <col min="14605" max="14605" width="12.85546875" style="166" customWidth="1"/>
    <col min="14606" max="14606" width="15.28515625" style="166" customWidth="1"/>
    <col min="14607" max="14607" width="17.85546875" style="166" customWidth="1"/>
    <col min="14608" max="14608" width="16.28515625" style="166" customWidth="1"/>
    <col min="14609" max="14609" width="13.85546875" style="166" customWidth="1"/>
    <col min="14610" max="14853" width="11.42578125" style="166"/>
    <col min="14854" max="14854" width="26.28515625" style="166" customWidth="1"/>
    <col min="14855" max="14855" width="14" style="166" customWidth="1"/>
    <col min="14856" max="14856" width="11.42578125" style="166"/>
    <col min="14857" max="14857" width="14" style="166" customWidth="1"/>
    <col min="14858" max="14858" width="34.5703125" style="166" customWidth="1"/>
    <col min="14859" max="14859" width="14.28515625" style="166" customWidth="1"/>
    <col min="14860" max="14860" width="11.140625" style="166" customWidth="1"/>
    <col min="14861" max="14861" width="12.85546875" style="166" customWidth="1"/>
    <col min="14862" max="14862" width="15.28515625" style="166" customWidth="1"/>
    <col min="14863" max="14863" width="17.85546875" style="166" customWidth="1"/>
    <col min="14864" max="14864" width="16.28515625" style="166" customWidth="1"/>
    <col min="14865" max="14865" width="13.85546875" style="166" customWidth="1"/>
    <col min="14866" max="15109" width="11.42578125" style="166"/>
    <col min="15110" max="15110" width="26.28515625" style="166" customWidth="1"/>
    <col min="15111" max="15111" width="14" style="166" customWidth="1"/>
    <col min="15112" max="15112" width="11.42578125" style="166"/>
    <col min="15113" max="15113" width="14" style="166" customWidth="1"/>
    <col min="15114" max="15114" width="34.5703125" style="166" customWidth="1"/>
    <col min="15115" max="15115" width="14.28515625" style="166" customWidth="1"/>
    <col min="15116" max="15116" width="11.140625" style="166" customWidth="1"/>
    <col min="15117" max="15117" width="12.85546875" style="166" customWidth="1"/>
    <col min="15118" max="15118" width="15.28515625" style="166" customWidth="1"/>
    <col min="15119" max="15119" width="17.85546875" style="166" customWidth="1"/>
    <col min="15120" max="15120" width="16.28515625" style="166" customWidth="1"/>
    <col min="15121" max="15121" width="13.85546875" style="166" customWidth="1"/>
    <col min="15122" max="15365" width="11.42578125" style="166"/>
    <col min="15366" max="15366" width="26.28515625" style="166" customWidth="1"/>
    <col min="15367" max="15367" width="14" style="166" customWidth="1"/>
    <col min="15368" max="15368" width="11.42578125" style="166"/>
    <col min="15369" max="15369" width="14" style="166" customWidth="1"/>
    <col min="15370" max="15370" width="34.5703125" style="166" customWidth="1"/>
    <col min="15371" max="15371" width="14.28515625" style="166" customWidth="1"/>
    <col min="15372" max="15372" width="11.140625" style="166" customWidth="1"/>
    <col min="15373" max="15373" width="12.85546875" style="166" customWidth="1"/>
    <col min="15374" max="15374" width="15.28515625" style="166" customWidth="1"/>
    <col min="15375" max="15375" width="17.85546875" style="166" customWidth="1"/>
    <col min="15376" max="15376" width="16.28515625" style="166" customWidth="1"/>
    <col min="15377" max="15377" width="13.85546875" style="166" customWidth="1"/>
    <col min="15378" max="15621" width="11.42578125" style="166"/>
    <col min="15622" max="15622" width="26.28515625" style="166" customWidth="1"/>
    <col min="15623" max="15623" width="14" style="166" customWidth="1"/>
    <col min="15624" max="15624" width="11.42578125" style="166"/>
    <col min="15625" max="15625" width="14" style="166" customWidth="1"/>
    <col min="15626" max="15626" width="34.5703125" style="166" customWidth="1"/>
    <col min="15627" max="15627" width="14.28515625" style="166" customWidth="1"/>
    <col min="15628" max="15628" width="11.140625" style="166" customWidth="1"/>
    <col min="15629" max="15629" width="12.85546875" style="166" customWidth="1"/>
    <col min="15630" max="15630" width="15.28515625" style="166" customWidth="1"/>
    <col min="15631" max="15631" width="17.85546875" style="166" customWidth="1"/>
    <col min="15632" max="15632" width="16.28515625" style="166" customWidth="1"/>
    <col min="15633" max="15633" width="13.85546875" style="166" customWidth="1"/>
    <col min="15634" max="15877" width="11.42578125" style="166"/>
    <col min="15878" max="15878" width="26.28515625" style="166" customWidth="1"/>
    <col min="15879" max="15879" width="14" style="166" customWidth="1"/>
    <col min="15880" max="15880" width="11.42578125" style="166"/>
    <col min="15881" max="15881" width="14" style="166" customWidth="1"/>
    <col min="15882" max="15882" width="34.5703125" style="166" customWidth="1"/>
    <col min="15883" max="15883" width="14.28515625" style="166" customWidth="1"/>
    <col min="15884" max="15884" width="11.140625" style="166" customWidth="1"/>
    <col min="15885" max="15885" width="12.85546875" style="166" customWidth="1"/>
    <col min="15886" max="15886" width="15.28515625" style="166" customWidth="1"/>
    <col min="15887" max="15887" width="17.85546875" style="166" customWidth="1"/>
    <col min="15888" max="15888" width="16.28515625" style="166" customWidth="1"/>
    <col min="15889" max="15889" width="13.85546875" style="166" customWidth="1"/>
    <col min="15890" max="16133" width="11.42578125" style="166"/>
    <col min="16134" max="16134" width="26.28515625" style="166" customWidth="1"/>
    <col min="16135" max="16135" width="14" style="166" customWidth="1"/>
    <col min="16136" max="16136" width="11.42578125" style="166"/>
    <col min="16137" max="16137" width="14" style="166" customWidth="1"/>
    <col min="16138" max="16138" width="34.5703125" style="166" customWidth="1"/>
    <col min="16139" max="16139" width="14.28515625" style="166" customWidth="1"/>
    <col min="16140" max="16140" width="11.140625" style="166" customWidth="1"/>
    <col min="16141" max="16141" width="12.85546875" style="166" customWidth="1"/>
    <col min="16142" max="16142" width="15.28515625" style="166" customWidth="1"/>
    <col min="16143" max="16143" width="17.85546875" style="166" customWidth="1"/>
    <col min="16144" max="16144" width="16.28515625" style="166" customWidth="1"/>
    <col min="16145" max="16145" width="13.85546875" style="166" customWidth="1"/>
    <col min="16146" max="16384" width="11.42578125" style="166"/>
  </cols>
  <sheetData>
    <row r="1" spans="1:17" ht="66" customHeight="1">
      <c r="A1" s="162"/>
      <c r="B1" s="163"/>
      <c r="C1" s="212" t="s">
        <v>853</v>
      </c>
      <c r="D1" s="164"/>
      <c r="E1" s="164"/>
      <c r="F1" s="164"/>
      <c r="G1" s="164"/>
      <c r="H1" s="164"/>
      <c r="I1" s="164"/>
      <c r="J1" s="164"/>
      <c r="K1" s="164"/>
      <c r="L1" s="164"/>
      <c r="M1" s="164"/>
      <c r="N1" s="164"/>
      <c r="O1" s="164"/>
      <c r="P1" s="164"/>
      <c r="Q1" s="165"/>
    </row>
    <row r="2" spans="1:17" ht="40.5" customHeight="1">
      <c r="A2" s="167"/>
      <c r="B2" s="168"/>
      <c r="C2" s="169" t="s">
        <v>854</v>
      </c>
      <c r="D2" s="170"/>
      <c r="E2" s="170"/>
      <c r="F2" s="170"/>
      <c r="G2" s="170"/>
      <c r="H2" s="170"/>
      <c r="I2" s="170"/>
      <c r="J2" s="170"/>
      <c r="K2" s="170"/>
      <c r="L2" s="170"/>
      <c r="M2" s="170"/>
      <c r="N2" s="170"/>
      <c r="O2" s="170"/>
      <c r="P2" s="170"/>
      <c r="Q2" s="171"/>
    </row>
    <row r="3" spans="1:17" ht="25.5" customHeight="1">
      <c r="A3" s="172"/>
      <c r="B3" s="173"/>
      <c r="C3" s="174" t="s">
        <v>855</v>
      </c>
      <c r="D3" s="175"/>
      <c r="E3" s="175"/>
      <c r="F3" s="176"/>
      <c r="G3" s="174" t="s">
        <v>856</v>
      </c>
      <c r="H3" s="175"/>
      <c r="I3" s="175"/>
      <c r="J3" s="175"/>
      <c r="K3" s="175"/>
      <c r="L3" s="175"/>
      <c r="M3" s="175"/>
      <c r="N3" s="176"/>
      <c r="O3" s="177"/>
      <c r="P3" s="177"/>
      <c r="Q3" s="178"/>
    </row>
    <row r="4" spans="1:17" ht="24" customHeight="1">
      <c r="A4" s="591" t="s">
        <v>831</v>
      </c>
      <c r="B4" s="591" t="s">
        <v>832</v>
      </c>
      <c r="C4" s="593" t="s">
        <v>833</v>
      </c>
      <c r="D4" s="593" t="s">
        <v>181</v>
      </c>
      <c r="E4" s="593"/>
      <c r="F4" s="593" t="s">
        <v>834</v>
      </c>
      <c r="G4" s="593" t="s">
        <v>835</v>
      </c>
      <c r="H4" s="593" t="s">
        <v>182</v>
      </c>
      <c r="I4" s="593"/>
      <c r="J4" s="593" t="s">
        <v>836</v>
      </c>
      <c r="K4" s="594" t="s">
        <v>837</v>
      </c>
      <c r="L4" s="595"/>
      <c r="M4" s="596"/>
      <c r="N4" s="594" t="s">
        <v>838</v>
      </c>
      <c r="O4" s="595"/>
      <c r="P4" s="596"/>
      <c r="Q4" s="593" t="s">
        <v>839</v>
      </c>
    </row>
    <row r="5" spans="1:17" ht="48.75" customHeight="1">
      <c r="A5" s="592"/>
      <c r="B5" s="592"/>
      <c r="C5" s="593"/>
      <c r="D5" s="179" t="s">
        <v>12</v>
      </c>
      <c r="E5" s="179" t="s">
        <v>11</v>
      </c>
      <c r="F5" s="593"/>
      <c r="G5" s="593"/>
      <c r="H5" s="180" t="s">
        <v>840</v>
      </c>
      <c r="I5" s="180" t="s">
        <v>841</v>
      </c>
      <c r="J5" s="593"/>
      <c r="K5" s="181" t="s">
        <v>842</v>
      </c>
      <c r="L5" s="182" t="s">
        <v>843</v>
      </c>
      <c r="M5" s="181" t="s">
        <v>844</v>
      </c>
      <c r="N5" s="181" t="s">
        <v>845</v>
      </c>
      <c r="O5" s="181" t="s">
        <v>843</v>
      </c>
      <c r="P5" s="181" t="s">
        <v>846</v>
      </c>
      <c r="Q5" s="593"/>
    </row>
    <row r="6" spans="1:17" ht="97.5" customHeight="1">
      <c r="A6" s="183" t="s">
        <v>658</v>
      </c>
      <c r="B6" s="183" t="s">
        <v>731</v>
      </c>
      <c r="C6" s="184" t="s">
        <v>679</v>
      </c>
      <c r="D6" s="184" t="s">
        <v>723</v>
      </c>
      <c r="E6" s="184" t="s">
        <v>722</v>
      </c>
      <c r="F6" s="185" t="s">
        <v>691</v>
      </c>
      <c r="G6" s="184" t="s">
        <v>661</v>
      </c>
      <c r="H6" s="184"/>
      <c r="I6" s="184"/>
      <c r="J6" s="185" t="s">
        <v>691</v>
      </c>
      <c r="K6" s="184" t="s">
        <v>857</v>
      </c>
      <c r="L6" s="184" t="s">
        <v>733</v>
      </c>
      <c r="M6" s="184" t="s">
        <v>699</v>
      </c>
      <c r="N6" s="184" t="s">
        <v>858</v>
      </c>
      <c r="O6" s="184" t="s">
        <v>859</v>
      </c>
      <c r="P6" s="184" t="s">
        <v>860</v>
      </c>
      <c r="Q6" s="184" t="s">
        <v>734</v>
      </c>
    </row>
    <row r="7" spans="1:17" ht="99.75" customHeight="1">
      <c r="A7" s="183" t="s">
        <v>658</v>
      </c>
      <c r="B7" s="186" t="s">
        <v>687</v>
      </c>
      <c r="C7" s="184" t="s">
        <v>696</v>
      </c>
      <c r="D7" s="184" t="s">
        <v>723</v>
      </c>
      <c r="E7" s="184" t="s">
        <v>722</v>
      </c>
      <c r="F7" s="185" t="s">
        <v>732</v>
      </c>
      <c r="G7" s="184" t="s">
        <v>667</v>
      </c>
      <c r="H7" s="184"/>
      <c r="I7" s="184"/>
      <c r="J7" s="185" t="s">
        <v>691</v>
      </c>
      <c r="K7" s="184" t="s">
        <v>857</v>
      </c>
      <c r="L7" s="184" t="s">
        <v>733</v>
      </c>
      <c r="M7" s="184" t="s">
        <v>700</v>
      </c>
      <c r="N7" s="184" t="s">
        <v>858</v>
      </c>
      <c r="O7" s="184" t="s">
        <v>859</v>
      </c>
      <c r="P7" s="184" t="s">
        <v>860</v>
      </c>
      <c r="Q7" s="184" t="s">
        <v>735</v>
      </c>
    </row>
    <row r="8" spans="1:17" ht="94.5" customHeight="1">
      <c r="A8" s="187" t="s">
        <v>658</v>
      </c>
      <c r="B8" s="188" t="s">
        <v>688</v>
      </c>
      <c r="C8" s="184" t="s">
        <v>679</v>
      </c>
      <c r="D8" s="184" t="s">
        <v>723</v>
      </c>
      <c r="E8" s="184" t="s">
        <v>722</v>
      </c>
      <c r="F8" s="185" t="s">
        <v>691</v>
      </c>
      <c r="G8" s="184" t="s">
        <v>667</v>
      </c>
      <c r="H8" s="184"/>
      <c r="I8" s="184"/>
      <c r="J8" s="185" t="s">
        <v>691</v>
      </c>
      <c r="K8" s="184" t="s">
        <v>857</v>
      </c>
      <c r="L8" s="184" t="s">
        <v>733</v>
      </c>
      <c r="M8" s="184" t="s">
        <v>692</v>
      </c>
      <c r="N8" s="184" t="s">
        <v>858</v>
      </c>
      <c r="O8" s="184" t="s">
        <v>859</v>
      </c>
      <c r="P8" s="184" t="s">
        <v>860</v>
      </c>
      <c r="Q8" s="184" t="s">
        <v>736</v>
      </c>
    </row>
    <row r="9" spans="1:17" ht="102" customHeight="1">
      <c r="A9" s="187" t="s">
        <v>658</v>
      </c>
      <c r="B9" s="188" t="s">
        <v>847</v>
      </c>
      <c r="C9" s="184" t="s">
        <v>679</v>
      </c>
      <c r="D9" s="184" t="s">
        <v>723</v>
      </c>
      <c r="E9" s="184" t="s">
        <v>722</v>
      </c>
      <c r="F9" s="185" t="s">
        <v>691</v>
      </c>
      <c r="G9" s="184" t="s">
        <v>667</v>
      </c>
      <c r="H9" s="184"/>
      <c r="I9" s="184"/>
      <c r="J9" s="185" t="s">
        <v>691</v>
      </c>
      <c r="K9" s="184" t="s">
        <v>857</v>
      </c>
      <c r="L9" s="184" t="s">
        <v>733</v>
      </c>
      <c r="M9" s="184" t="s">
        <v>692</v>
      </c>
      <c r="N9" s="184" t="s">
        <v>858</v>
      </c>
      <c r="O9" s="184" t="s">
        <v>859</v>
      </c>
      <c r="P9" s="184" t="s">
        <v>860</v>
      </c>
      <c r="Q9" s="184" t="s">
        <v>849</v>
      </c>
    </row>
    <row r="10" spans="1:17" ht="94.5" customHeight="1">
      <c r="A10" s="186" t="s">
        <v>658</v>
      </c>
      <c r="B10" s="186" t="s">
        <v>795</v>
      </c>
      <c r="C10" s="184" t="s">
        <v>719</v>
      </c>
      <c r="D10" s="184" t="s">
        <v>752</v>
      </c>
      <c r="E10" s="184" t="s">
        <v>722</v>
      </c>
      <c r="F10" s="185" t="s">
        <v>691</v>
      </c>
      <c r="G10" s="184" t="s">
        <v>661</v>
      </c>
      <c r="H10" s="184"/>
      <c r="I10" s="184"/>
      <c r="J10" s="185" t="s">
        <v>691</v>
      </c>
      <c r="K10" s="184" t="s">
        <v>857</v>
      </c>
      <c r="L10" s="184" t="s">
        <v>733</v>
      </c>
      <c r="M10" s="184" t="s">
        <v>754</v>
      </c>
      <c r="N10" s="184" t="s">
        <v>858</v>
      </c>
      <c r="O10" s="184" t="s">
        <v>859</v>
      </c>
      <c r="P10" s="184" t="s">
        <v>860</v>
      </c>
      <c r="Q10" s="184" t="s">
        <v>850</v>
      </c>
    </row>
    <row r="11" spans="1:17" ht="120" customHeight="1">
      <c r="A11" s="186" t="s">
        <v>658</v>
      </c>
      <c r="B11" s="186" t="s">
        <v>690</v>
      </c>
      <c r="C11" s="184" t="s">
        <v>679</v>
      </c>
      <c r="D11" s="184" t="s">
        <v>723</v>
      </c>
      <c r="E11" s="184" t="s">
        <v>722</v>
      </c>
      <c r="F11" s="185" t="s">
        <v>691</v>
      </c>
      <c r="G11" s="184" t="s">
        <v>667</v>
      </c>
      <c r="H11" s="184"/>
      <c r="I11" s="184"/>
      <c r="J11" s="185" t="s">
        <v>691</v>
      </c>
      <c r="K11" s="184" t="s">
        <v>857</v>
      </c>
      <c r="L11" s="184" t="s">
        <v>733</v>
      </c>
      <c r="M11" s="184" t="s">
        <v>692</v>
      </c>
      <c r="N11" s="184" t="s">
        <v>858</v>
      </c>
      <c r="O11" s="184" t="s">
        <v>859</v>
      </c>
      <c r="P11" s="184" t="s">
        <v>860</v>
      </c>
      <c r="Q11" s="184" t="s">
        <v>851</v>
      </c>
    </row>
    <row r="12" spans="1:17" ht="120" customHeight="1">
      <c r="A12" s="186" t="s">
        <v>658</v>
      </c>
      <c r="B12" s="186" t="s">
        <v>668</v>
      </c>
      <c r="C12" s="184" t="s">
        <v>679</v>
      </c>
      <c r="D12" s="184" t="s">
        <v>723</v>
      </c>
      <c r="E12" s="184" t="s">
        <v>722</v>
      </c>
      <c r="F12" s="185" t="s">
        <v>691</v>
      </c>
      <c r="G12" s="184" t="s">
        <v>661</v>
      </c>
      <c r="H12" s="184"/>
      <c r="I12" s="184"/>
      <c r="J12" s="185" t="s">
        <v>691</v>
      </c>
      <c r="K12" s="184" t="s">
        <v>857</v>
      </c>
      <c r="L12" s="184" t="s">
        <v>733</v>
      </c>
      <c r="M12" s="184" t="s">
        <v>699</v>
      </c>
      <c r="N12" s="184" t="s">
        <v>858</v>
      </c>
      <c r="O12" s="184" t="s">
        <v>859</v>
      </c>
      <c r="P12" s="184" t="s">
        <v>860</v>
      </c>
      <c r="Q12" s="184" t="s">
        <v>852</v>
      </c>
    </row>
    <row r="13" spans="1:17" ht="15" thickBot="1">
      <c r="D13" s="590" t="s">
        <v>856</v>
      </c>
      <c r="E13" s="590"/>
      <c r="F13" s="590"/>
      <c r="G13" s="590"/>
    </row>
    <row r="14" spans="1:17" ht="15" thickBot="1">
      <c r="C14" s="598" t="s">
        <v>783</v>
      </c>
      <c r="D14" s="599"/>
      <c r="E14" s="599"/>
      <c r="F14" s="599"/>
      <c r="G14" s="599"/>
      <c r="H14" s="599"/>
      <c r="I14" s="599"/>
      <c r="J14" s="189"/>
    </row>
    <row r="15" spans="1:17" ht="15" thickBot="1">
      <c r="C15" s="600" t="s">
        <v>784</v>
      </c>
      <c r="D15" s="602" t="s">
        <v>785</v>
      </c>
      <c r="E15" s="603"/>
      <c r="F15" s="604"/>
      <c r="G15" s="190" t="s">
        <v>786</v>
      </c>
      <c r="H15" s="605" t="s">
        <v>787</v>
      </c>
      <c r="I15" s="606"/>
      <c r="J15" s="191"/>
    </row>
    <row r="16" spans="1:17" ht="15" thickBot="1">
      <c r="C16" s="601"/>
      <c r="D16" s="192" t="s">
        <v>20</v>
      </c>
      <c r="E16" s="192" t="s">
        <v>788</v>
      </c>
      <c r="F16" s="192" t="s">
        <v>22</v>
      </c>
      <c r="G16" s="193" t="s">
        <v>789</v>
      </c>
      <c r="H16" s="194" t="s">
        <v>790</v>
      </c>
      <c r="I16" s="195" t="s">
        <v>791</v>
      </c>
      <c r="J16" s="191"/>
    </row>
    <row r="17" spans="3:10" ht="24.75" thickBot="1">
      <c r="C17" s="196"/>
      <c r="D17" s="197"/>
      <c r="E17" s="197"/>
      <c r="F17" s="197"/>
      <c r="G17" s="198" t="s">
        <v>793</v>
      </c>
      <c r="H17" s="199">
        <v>15</v>
      </c>
      <c r="I17" s="200"/>
      <c r="J17" s="191"/>
    </row>
    <row r="18" spans="3:10" ht="36.75" thickBot="1">
      <c r="C18" s="196"/>
      <c r="D18" s="197"/>
      <c r="E18" s="197"/>
      <c r="F18" s="197"/>
      <c r="G18" s="198" t="s">
        <v>794</v>
      </c>
      <c r="H18" s="199">
        <v>5</v>
      </c>
      <c r="I18" s="200"/>
      <c r="J18" s="191"/>
    </row>
    <row r="19" spans="3:10" ht="15.75" thickBot="1">
      <c r="C19" s="196"/>
      <c r="D19" s="197"/>
      <c r="E19" s="197"/>
      <c r="F19" s="197"/>
      <c r="G19" s="198" t="s">
        <v>796</v>
      </c>
      <c r="H19" s="199">
        <v>15</v>
      </c>
      <c r="I19" s="200"/>
      <c r="J19" s="191"/>
    </row>
    <row r="20" spans="3:10" ht="15.75" thickBot="1">
      <c r="C20" s="196"/>
      <c r="D20" s="197"/>
      <c r="E20" s="197"/>
      <c r="F20" s="197"/>
      <c r="G20" s="198" t="s">
        <v>797</v>
      </c>
      <c r="H20" s="199">
        <v>10</v>
      </c>
      <c r="I20" s="200"/>
      <c r="J20" s="191"/>
    </row>
    <row r="21" spans="3:10" ht="24.75" thickBot="1">
      <c r="C21" s="196"/>
      <c r="D21" s="197"/>
      <c r="E21" s="197"/>
      <c r="F21" s="197"/>
      <c r="G21" s="198" t="s">
        <v>798</v>
      </c>
      <c r="H21" s="199">
        <v>15</v>
      </c>
      <c r="I21" s="200"/>
      <c r="J21" s="191"/>
    </row>
    <row r="22" spans="3:10" ht="24.75" thickBot="1">
      <c r="C22" s="196"/>
      <c r="D22" s="197"/>
      <c r="E22" s="197"/>
      <c r="F22" s="197"/>
      <c r="G22" s="198" t="s">
        <v>799</v>
      </c>
      <c r="H22" s="199">
        <v>10</v>
      </c>
      <c r="I22" s="200"/>
      <c r="J22" s="191"/>
    </row>
    <row r="23" spans="3:10" ht="24.75" thickBot="1">
      <c r="C23" s="196"/>
      <c r="D23" s="197"/>
      <c r="E23" s="197"/>
      <c r="F23" s="197"/>
      <c r="G23" s="198" t="s">
        <v>800</v>
      </c>
      <c r="H23" s="199">
        <v>30</v>
      </c>
      <c r="I23" s="200"/>
      <c r="J23" s="191"/>
    </row>
    <row r="24" spans="3:10" ht="15.75" thickBot="1">
      <c r="C24" s="598" t="s">
        <v>33</v>
      </c>
      <c r="D24" s="599"/>
      <c r="E24" s="599"/>
      <c r="F24" s="599"/>
      <c r="G24" s="607"/>
      <c r="H24" s="201">
        <v>100</v>
      </c>
      <c r="I24" s="202"/>
      <c r="J24" s="203"/>
    </row>
    <row r="26" spans="3:10" ht="15" thickBot="1"/>
    <row r="27" spans="3:10" ht="30.75" thickBot="1">
      <c r="C27" s="204" t="s">
        <v>801</v>
      </c>
      <c r="D27" s="205" t="s">
        <v>802</v>
      </c>
    </row>
    <row r="28" spans="3:10" ht="15.75" thickBot="1">
      <c r="C28" s="206" t="s">
        <v>803</v>
      </c>
      <c r="D28" s="207">
        <v>0</v>
      </c>
    </row>
    <row r="29" spans="3:10" ht="15.75" thickBot="1">
      <c r="C29" s="206" t="s">
        <v>804</v>
      </c>
      <c r="D29" s="207">
        <v>1</v>
      </c>
    </row>
    <row r="30" spans="3:10" ht="15.75" thickBot="1">
      <c r="C30" s="206" t="s">
        <v>805</v>
      </c>
      <c r="D30" s="207">
        <v>2</v>
      </c>
    </row>
    <row r="33" spans="3:21" s="208" customFormat="1" ht="21.75" customHeight="1">
      <c r="C33" s="608" t="s">
        <v>806</v>
      </c>
      <c r="D33" s="608"/>
      <c r="E33" s="608"/>
      <c r="F33" s="608"/>
      <c r="G33" s="608"/>
      <c r="H33" s="608"/>
      <c r="I33" s="608"/>
      <c r="J33" s="608"/>
      <c r="K33" s="608"/>
      <c r="L33" s="608"/>
      <c r="M33" s="608"/>
      <c r="N33" s="608"/>
      <c r="O33" s="608"/>
      <c r="P33" s="608"/>
      <c r="Q33" s="608"/>
      <c r="R33" s="608"/>
      <c r="S33" s="608"/>
      <c r="T33" s="608"/>
      <c r="U33" s="608"/>
    </row>
    <row r="34" spans="3:21" s="208" customFormat="1" ht="15.6" customHeight="1">
      <c r="C34" s="209" t="s">
        <v>807</v>
      </c>
      <c r="D34" s="609" t="s">
        <v>808</v>
      </c>
      <c r="E34" s="609"/>
      <c r="F34" s="609"/>
      <c r="G34" s="609"/>
      <c r="H34" s="609"/>
      <c r="I34" s="609"/>
      <c r="J34" s="609"/>
      <c r="K34" s="609"/>
      <c r="L34" s="609"/>
      <c r="M34" s="609"/>
      <c r="N34" s="609"/>
      <c r="O34" s="609"/>
      <c r="P34" s="609"/>
      <c r="Q34" s="609"/>
      <c r="R34" s="609"/>
      <c r="S34" s="609"/>
      <c r="T34" s="609"/>
      <c r="U34" s="609"/>
    </row>
    <row r="35" spans="3:21" s="208" customFormat="1" ht="15.6" customHeight="1">
      <c r="C35" s="209" t="s">
        <v>809</v>
      </c>
      <c r="D35" s="609" t="s">
        <v>861</v>
      </c>
      <c r="E35" s="609"/>
      <c r="F35" s="609"/>
      <c r="G35" s="609"/>
      <c r="H35" s="609"/>
      <c r="I35" s="609"/>
      <c r="J35" s="609"/>
      <c r="K35" s="609"/>
      <c r="L35" s="609"/>
      <c r="M35" s="609"/>
      <c r="N35" s="609"/>
      <c r="O35" s="609"/>
      <c r="P35" s="609"/>
      <c r="Q35" s="609"/>
      <c r="R35" s="609"/>
      <c r="S35" s="609"/>
      <c r="T35" s="609"/>
      <c r="U35" s="609"/>
    </row>
    <row r="36" spans="3:21" s="208" customFormat="1" ht="32.25" customHeight="1">
      <c r="C36" s="210" t="s">
        <v>811</v>
      </c>
      <c r="D36" s="609"/>
      <c r="E36" s="609"/>
      <c r="F36" s="609"/>
      <c r="G36" s="609"/>
      <c r="H36" s="609"/>
      <c r="I36" s="609"/>
      <c r="J36" s="609"/>
      <c r="K36" s="609"/>
      <c r="L36" s="609"/>
      <c r="M36" s="609"/>
      <c r="N36" s="609"/>
      <c r="O36" s="609"/>
      <c r="P36" s="609"/>
      <c r="Q36" s="609"/>
      <c r="R36" s="609"/>
      <c r="S36" s="609"/>
      <c r="T36" s="609"/>
      <c r="U36" s="609"/>
    </row>
    <row r="37" spans="3:21" s="208" customFormat="1" ht="15">
      <c r="C37" s="610" t="s">
        <v>862</v>
      </c>
      <c r="D37" s="610"/>
      <c r="E37" s="610"/>
      <c r="F37" s="610"/>
      <c r="G37" s="610"/>
      <c r="H37" s="610"/>
      <c r="I37" s="610"/>
      <c r="J37" s="610"/>
      <c r="K37" s="610"/>
      <c r="L37" s="610"/>
      <c r="M37" s="610"/>
      <c r="N37" s="610"/>
      <c r="O37" s="610"/>
      <c r="P37" s="610"/>
      <c r="Q37" s="610"/>
      <c r="R37" s="610"/>
      <c r="S37" s="610"/>
      <c r="T37" s="610"/>
      <c r="U37" s="610"/>
    </row>
    <row r="38" spans="3:21" s="208" customFormat="1" ht="15"/>
    <row r="39" spans="3:21" s="208" customFormat="1" ht="22.5" customHeight="1">
      <c r="C39" s="608" t="s">
        <v>814</v>
      </c>
      <c r="D39" s="608"/>
      <c r="E39" s="608"/>
      <c r="F39" s="608"/>
      <c r="G39" s="608"/>
      <c r="H39" s="608"/>
      <c r="I39" s="608"/>
      <c r="J39" s="608"/>
      <c r="K39" s="608"/>
      <c r="L39" s="608"/>
      <c r="M39" s="608"/>
      <c r="N39" s="608"/>
      <c r="O39" s="608"/>
      <c r="P39" s="608"/>
      <c r="Q39" s="608"/>
      <c r="R39" s="608"/>
      <c r="S39" s="608"/>
      <c r="T39" s="608"/>
      <c r="U39" s="608"/>
    </row>
    <row r="40" spans="3:21" s="208" customFormat="1" ht="15.6" customHeight="1">
      <c r="C40" s="210" t="s">
        <v>807</v>
      </c>
      <c r="D40" s="597" t="s">
        <v>815</v>
      </c>
      <c r="E40" s="597"/>
      <c r="F40" s="597"/>
      <c r="G40" s="597"/>
      <c r="H40" s="597"/>
      <c r="I40" s="597"/>
      <c r="J40" s="597"/>
      <c r="K40" s="597"/>
      <c r="L40" s="597"/>
      <c r="M40" s="597"/>
      <c r="N40" s="597"/>
      <c r="O40" s="597"/>
      <c r="P40" s="597"/>
      <c r="Q40" s="597"/>
      <c r="R40" s="597"/>
      <c r="S40" s="597"/>
      <c r="T40" s="597"/>
      <c r="U40" s="597"/>
    </row>
    <row r="41" spans="3:21" s="208" customFormat="1" ht="15.6" customHeight="1">
      <c r="C41" s="210" t="s">
        <v>809</v>
      </c>
      <c r="D41" s="609" t="s">
        <v>861</v>
      </c>
      <c r="E41" s="609"/>
      <c r="F41" s="609"/>
      <c r="G41" s="609"/>
      <c r="H41" s="609"/>
      <c r="I41" s="609"/>
      <c r="J41" s="609"/>
      <c r="K41" s="609"/>
      <c r="L41" s="609"/>
      <c r="M41" s="609"/>
      <c r="N41" s="609"/>
      <c r="O41" s="609"/>
      <c r="P41" s="609"/>
      <c r="Q41" s="609"/>
      <c r="R41" s="609"/>
      <c r="S41" s="609"/>
      <c r="T41" s="609"/>
      <c r="U41" s="609"/>
    </row>
    <row r="42" spans="3:21" s="208" customFormat="1" ht="30.75" customHeight="1">
      <c r="C42" s="210" t="s">
        <v>811</v>
      </c>
      <c r="D42" s="609"/>
      <c r="E42" s="609"/>
      <c r="F42" s="609"/>
      <c r="G42" s="609"/>
      <c r="H42" s="609"/>
      <c r="I42" s="609"/>
      <c r="J42" s="609"/>
      <c r="K42" s="609"/>
      <c r="L42" s="609"/>
      <c r="M42" s="609"/>
      <c r="N42" s="609"/>
      <c r="O42" s="609"/>
      <c r="P42" s="609"/>
      <c r="Q42" s="609"/>
      <c r="R42" s="609"/>
      <c r="S42" s="609"/>
      <c r="T42" s="609"/>
      <c r="U42" s="609"/>
    </row>
    <row r="43" spans="3:21" s="208" customFormat="1" ht="147.75" customHeight="1">
      <c r="C43" s="211" t="s">
        <v>818</v>
      </c>
      <c r="D43" s="612" t="s">
        <v>819</v>
      </c>
      <c r="E43" s="612"/>
      <c r="F43" s="612"/>
      <c r="G43" s="612"/>
      <c r="H43" s="612"/>
      <c r="I43" s="612"/>
      <c r="J43" s="612"/>
      <c r="K43" s="612"/>
      <c r="L43" s="612"/>
      <c r="M43" s="612"/>
      <c r="N43" s="612"/>
      <c r="O43" s="612"/>
      <c r="P43" s="612"/>
      <c r="Q43" s="612"/>
      <c r="R43" s="612"/>
      <c r="S43" s="612"/>
      <c r="T43" s="612"/>
      <c r="U43" s="613"/>
    </row>
    <row r="44" spans="3:21" s="208" customFormat="1" ht="15"/>
    <row r="45" spans="3:21" s="208" customFormat="1" ht="21.75" customHeight="1">
      <c r="C45" s="608" t="s">
        <v>820</v>
      </c>
      <c r="D45" s="608"/>
      <c r="E45" s="608"/>
      <c r="F45" s="608"/>
      <c r="G45" s="608"/>
      <c r="H45" s="608"/>
      <c r="I45" s="608"/>
      <c r="J45" s="608"/>
      <c r="K45" s="608"/>
      <c r="L45" s="608"/>
      <c r="M45" s="608"/>
      <c r="N45" s="608"/>
      <c r="O45" s="608"/>
      <c r="P45" s="608"/>
      <c r="Q45" s="608"/>
      <c r="R45" s="608"/>
      <c r="S45" s="608"/>
      <c r="T45" s="608"/>
      <c r="U45" s="608"/>
    </row>
    <row r="46" spans="3:21" s="208" customFormat="1" ht="15.6" customHeight="1">
      <c r="C46" s="210" t="s">
        <v>807</v>
      </c>
      <c r="D46" s="597" t="s">
        <v>808</v>
      </c>
      <c r="E46" s="597"/>
      <c r="F46" s="597"/>
      <c r="G46" s="597"/>
      <c r="H46" s="597"/>
      <c r="I46" s="597"/>
      <c r="J46" s="597"/>
      <c r="K46" s="597"/>
      <c r="L46" s="597"/>
      <c r="M46" s="597"/>
      <c r="N46" s="597"/>
      <c r="O46" s="597"/>
      <c r="P46" s="597"/>
      <c r="Q46" s="597"/>
      <c r="R46" s="597"/>
      <c r="S46" s="597"/>
      <c r="T46" s="597"/>
      <c r="U46" s="597"/>
    </row>
    <row r="47" spans="3:21" s="208" customFormat="1" ht="15.6" customHeight="1">
      <c r="C47" s="210" t="s">
        <v>809</v>
      </c>
      <c r="D47" s="609" t="s">
        <v>863</v>
      </c>
      <c r="E47" s="609"/>
      <c r="F47" s="609"/>
      <c r="G47" s="609"/>
      <c r="H47" s="609"/>
      <c r="I47" s="609"/>
      <c r="J47" s="609"/>
      <c r="K47" s="609"/>
      <c r="L47" s="609"/>
      <c r="M47" s="609"/>
      <c r="N47" s="609"/>
      <c r="O47" s="609"/>
      <c r="P47" s="609"/>
      <c r="Q47" s="609"/>
      <c r="R47" s="609"/>
      <c r="S47" s="609"/>
      <c r="T47" s="609"/>
      <c r="U47" s="609"/>
    </row>
    <row r="48" spans="3:21" s="208" customFormat="1" ht="32.25" customHeight="1">
      <c r="C48" s="210" t="s">
        <v>811</v>
      </c>
      <c r="D48" s="609"/>
      <c r="E48" s="609"/>
      <c r="F48" s="609"/>
      <c r="G48" s="609"/>
      <c r="H48" s="609"/>
      <c r="I48" s="609"/>
      <c r="J48" s="609"/>
      <c r="K48" s="609"/>
      <c r="L48" s="609"/>
      <c r="M48" s="609"/>
      <c r="N48" s="609"/>
      <c r="O48" s="609"/>
      <c r="P48" s="609"/>
      <c r="Q48" s="609"/>
      <c r="R48" s="609"/>
      <c r="S48" s="609"/>
      <c r="T48" s="609"/>
      <c r="U48" s="609"/>
    </row>
    <row r="49" spans="3:21" s="208" customFormat="1" ht="285.75" customHeight="1">
      <c r="C49" s="210" t="s">
        <v>818</v>
      </c>
      <c r="D49" s="611" t="s">
        <v>821</v>
      </c>
      <c r="E49" s="612"/>
      <c r="F49" s="612"/>
      <c r="G49" s="612"/>
      <c r="H49" s="612"/>
      <c r="I49" s="612"/>
      <c r="J49" s="612"/>
      <c r="K49" s="612"/>
      <c r="L49" s="612"/>
      <c r="M49" s="612"/>
      <c r="N49" s="612"/>
      <c r="O49" s="612"/>
      <c r="P49" s="612"/>
      <c r="Q49" s="612"/>
      <c r="R49" s="612"/>
      <c r="S49" s="612"/>
      <c r="T49" s="612"/>
      <c r="U49" s="613"/>
    </row>
  </sheetData>
  <mergeCells count="32">
    <mergeCell ref="D48:U48"/>
    <mergeCell ref="D49:U49"/>
    <mergeCell ref="D41:U41"/>
    <mergeCell ref="D42:U42"/>
    <mergeCell ref="D43:U43"/>
    <mergeCell ref="C45:U45"/>
    <mergeCell ref="D46:U46"/>
    <mergeCell ref="D47:U47"/>
    <mergeCell ref="D40:U40"/>
    <mergeCell ref="C14:I14"/>
    <mergeCell ref="C15:C16"/>
    <mergeCell ref="D15:F15"/>
    <mergeCell ref="H15:I15"/>
    <mergeCell ref="C24:G24"/>
    <mergeCell ref="C33:U33"/>
    <mergeCell ref="D34:U34"/>
    <mergeCell ref="D35:U35"/>
    <mergeCell ref="D36:U36"/>
    <mergeCell ref="C37:U37"/>
    <mergeCell ref="C39:U39"/>
    <mergeCell ref="H4:I4"/>
    <mergeCell ref="J4:J5"/>
    <mergeCell ref="K4:M4"/>
    <mergeCell ref="N4:P4"/>
    <mergeCell ref="Q4:Q5"/>
    <mergeCell ref="D13:G13"/>
    <mergeCell ref="A4:A5"/>
    <mergeCell ref="B4:B5"/>
    <mergeCell ref="C4:C5"/>
    <mergeCell ref="D4:E4"/>
    <mergeCell ref="F4:F5"/>
    <mergeCell ref="G4:G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64"/>
  <sheetViews>
    <sheetView workbookViewId="0">
      <selection activeCell="K7" sqref="K7"/>
    </sheetView>
  </sheetViews>
  <sheetFormatPr baseColWidth="10" defaultRowHeight="12.75"/>
  <cols>
    <col min="1" max="3" width="13.42578125" customWidth="1"/>
    <col min="4" max="4" width="22.42578125" customWidth="1"/>
    <col min="7" max="7" width="22.5703125" customWidth="1"/>
  </cols>
  <sheetData>
    <row r="1" spans="1:9" ht="15.75" customHeight="1">
      <c r="A1" s="561"/>
      <c r="B1" s="561"/>
      <c r="C1" s="388" t="s">
        <v>34</v>
      </c>
      <c r="D1" s="388"/>
      <c r="E1" s="388"/>
      <c r="F1" s="392" t="s">
        <v>226</v>
      </c>
      <c r="G1" s="392"/>
    </row>
    <row r="2" spans="1:9" ht="15.75" customHeight="1">
      <c r="A2" s="561"/>
      <c r="B2" s="561"/>
      <c r="C2" s="388"/>
      <c r="D2" s="388"/>
      <c r="E2" s="388"/>
      <c r="F2" s="392" t="s">
        <v>53</v>
      </c>
      <c r="G2" s="392"/>
    </row>
    <row r="3" spans="1:9" ht="15.75" customHeight="1">
      <c r="A3" s="561"/>
      <c r="B3" s="561"/>
      <c r="C3" s="388"/>
      <c r="D3" s="388"/>
      <c r="E3" s="388"/>
      <c r="F3" s="518" t="s">
        <v>875</v>
      </c>
      <c r="G3" s="519"/>
    </row>
    <row r="4" spans="1:9" ht="13.5" thickBot="1">
      <c r="A4" s="73"/>
      <c r="B4" s="73"/>
      <c r="C4" s="73"/>
      <c r="D4" s="73"/>
      <c r="E4" s="73"/>
      <c r="F4" s="73"/>
      <c r="G4" s="73"/>
    </row>
    <row r="5" spans="1:9" ht="13.5" thickBot="1">
      <c r="A5" s="516" t="s">
        <v>16</v>
      </c>
      <c r="B5" s="520" t="s">
        <v>17</v>
      </c>
      <c r="C5" s="521"/>
      <c r="D5" s="516" t="s">
        <v>18</v>
      </c>
      <c r="E5" s="520" t="s">
        <v>417</v>
      </c>
      <c r="F5" s="521"/>
      <c r="G5" s="513" t="s">
        <v>19</v>
      </c>
    </row>
    <row r="6" spans="1:9">
      <c r="A6" s="537"/>
      <c r="B6" s="74" t="s">
        <v>20</v>
      </c>
      <c r="C6" s="74" t="s">
        <v>22</v>
      </c>
      <c r="D6" s="537"/>
      <c r="E6" s="516" t="s">
        <v>24</v>
      </c>
      <c r="F6" s="516" t="s">
        <v>25</v>
      </c>
      <c r="G6" s="514"/>
    </row>
    <row r="7" spans="1:9" ht="51.75" thickBot="1">
      <c r="A7" s="517"/>
      <c r="B7" s="76" t="s">
        <v>21</v>
      </c>
      <c r="C7" s="76" t="s">
        <v>23</v>
      </c>
      <c r="D7" s="517"/>
      <c r="E7" s="517"/>
      <c r="F7" s="517"/>
      <c r="G7" s="515"/>
      <c r="I7" s="87"/>
    </row>
    <row r="8" spans="1:9" ht="51.75" thickBot="1">
      <c r="A8" s="513" t="s">
        <v>377</v>
      </c>
      <c r="B8" s="528" t="s">
        <v>418</v>
      </c>
      <c r="C8" s="528"/>
      <c r="D8" s="75" t="s">
        <v>26</v>
      </c>
      <c r="E8" s="83">
        <v>15</v>
      </c>
      <c r="F8" s="83">
        <v>0</v>
      </c>
      <c r="G8" s="83" t="s">
        <v>514</v>
      </c>
      <c r="I8" s="87"/>
    </row>
    <row r="9" spans="1:9" ht="30" customHeight="1">
      <c r="A9" s="514"/>
      <c r="B9" s="529"/>
      <c r="C9" s="529"/>
      <c r="D9" s="528" t="s">
        <v>27</v>
      </c>
      <c r="E9" s="511">
        <v>5</v>
      </c>
      <c r="F9" s="511">
        <v>0</v>
      </c>
      <c r="G9" s="511" t="s">
        <v>515</v>
      </c>
      <c r="I9" s="87"/>
    </row>
    <row r="10" spans="1:9" ht="39.75" customHeight="1" thickBot="1">
      <c r="A10" s="514"/>
      <c r="B10" s="529"/>
      <c r="C10" s="529"/>
      <c r="D10" s="530"/>
      <c r="E10" s="512"/>
      <c r="F10" s="512"/>
      <c r="G10" s="512"/>
    </row>
    <row r="11" spans="1:9" ht="13.5" thickBot="1">
      <c r="A11" s="514"/>
      <c r="B11" s="529"/>
      <c r="C11" s="529"/>
      <c r="D11" s="76" t="s">
        <v>28</v>
      </c>
      <c r="E11" s="81">
        <v>0</v>
      </c>
      <c r="F11" s="81">
        <v>15</v>
      </c>
      <c r="G11" s="81"/>
    </row>
    <row r="12" spans="1:9" ht="26.25" thickBot="1">
      <c r="A12" s="514"/>
      <c r="B12" s="529"/>
      <c r="C12" s="529"/>
      <c r="D12" s="76" t="s">
        <v>29</v>
      </c>
      <c r="E12" s="81">
        <v>10</v>
      </c>
      <c r="F12" s="81">
        <v>0</v>
      </c>
      <c r="G12" s="81" t="s">
        <v>516</v>
      </c>
    </row>
    <row r="13" spans="1:9" ht="51.75" thickBot="1">
      <c r="A13" s="514"/>
      <c r="B13" s="529"/>
      <c r="C13" s="529"/>
      <c r="D13" s="76" t="s">
        <v>30</v>
      </c>
      <c r="E13" s="81">
        <v>15</v>
      </c>
      <c r="F13" s="81">
        <v>0</v>
      </c>
      <c r="G13" s="81" t="s">
        <v>469</v>
      </c>
    </row>
    <row r="14" spans="1:9" ht="51.75" thickBot="1">
      <c r="A14" s="514"/>
      <c r="B14" s="529"/>
      <c r="C14" s="529"/>
      <c r="D14" s="76" t="s">
        <v>31</v>
      </c>
      <c r="E14" s="81">
        <v>10</v>
      </c>
      <c r="F14" s="81">
        <v>0</v>
      </c>
      <c r="G14" s="81" t="s">
        <v>517</v>
      </c>
    </row>
    <row r="15" spans="1:9" ht="39" thickBot="1">
      <c r="A15" s="514"/>
      <c r="B15" s="529"/>
      <c r="C15" s="529"/>
      <c r="D15" s="76" t="s">
        <v>32</v>
      </c>
      <c r="E15" s="81">
        <v>30</v>
      </c>
      <c r="F15" s="81">
        <v>0</v>
      </c>
      <c r="G15" s="81" t="s">
        <v>518</v>
      </c>
    </row>
    <row r="16" spans="1:9" ht="13.5" thickBot="1">
      <c r="A16" s="515"/>
      <c r="B16" s="530"/>
      <c r="C16" s="530"/>
      <c r="D16" s="77" t="s">
        <v>33</v>
      </c>
      <c r="E16" s="80">
        <v>85</v>
      </c>
      <c r="F16" s="80">
        <v>15</v>
      </c>
      <c r="G16" s="80"/>
    </row>
    <row r="17" spans="1:7">
      <c r="A17" s="72"/>
      <c r="B17" s="78"/>
      <c r="C17" s="78"/>
      <c r="D17" s="79"/>
      <c r="E17" s="72"/>
      <c r="F17" s="72"/>
      <c r="G17" s="72"/>
    </row>
    <row r="18" spans="1:7">
      <c r="A18" s="72"/>
      <c r="B18" s="78"/>
      <c r="C18" s="78"/>
      <c r="D18" s="79"/>
      <c r="E18" s="72"/>
      <c r="F18" s="72"/>
      <c r="G18" s="72"/>
    </row>
    <row r="19" spans="1:7">
      <c r="A19" s="72"/>
      <c r="B19" s="78"/>
      <c r="C19" s="78"/>
      <c r="D19" s="79"/>
      <c r="E19" s="72"/>
      <c r="F19" s="72"/>
      <c r="G19" s="72"/>
    </row>
    <row r="20" spans="1:7" ht="15.75" customHeight="1">
      <c r="A20" s="561"/>
      <c r="B20" s="561"/>
      <c r="C20" s="388" t="s">
        <v>34</v>
      </c>
      <c r="D20" s="388"/>
      <c r="E20" s="388"/>
      <c r="F20" s="392" t="s">
        <v>226</v>
      </c>
      <c r="G20" s="392"/>
    </row>
    <row r="21" spans="1:7" ht="15.75" customHeight="1">
      <c r="A21" s="561"/>
      <c r="B21" s="561"/>
      <c r="C21" s="388"/>
      <c r="D21" s="388"/>
      <c r="E21" s="388"/>
      <c r="F21" s="392" t="s">
        <v>53</v>
      </c>
      <c r="G21" s="392"/>
    </row>
    <row r="22" spans="1:7" ht="15.75" customHeight="1">
      <c r="A22" s="561"/>
      <c r="B22" s="561"/>
      <c r="C22" s="388"/>
      <c r="D22" s="388"/>
      <c r="E22" s="388"/>
      <c r="F22" s="518" t="s">
        <v>875</v>
      </c>
      <c r="G22" s="519"/>
    </row>
    <row r="23" spans="1:7" ht="13.5" thickBot="1">
      <c r="A23" s="72"/>
      <c r="B23" s="78"/>
      <c r="C23" s="78"/>
      <c r="D23" s="79"/>
      <c r="E23" s="72"/>
      <c r="F23" s="72"/>
      <c r="G23" s="72"/>
    </row>
    <row r="24" spans="1:7" ht="13.5" thickBot="1">
      <c r="A24" s="516" t="s">
        <v>16</v>
      </c>
      <c r="B24" s="520" t="s">
        <v>17</v>
      </c>
      <c r="C24" s="521"/>
      <c r="D24" s="516" t="s">
        <v>18</v>
      </c>
      <c r="E24" s="520" t="s">
        <v>417</v>
      </c>
      <c r="F24" s="521"/>
      <c r="G24" s="513" t="s">
        <v>19</v>
      </c>
    </row>
    <row r="25" spans="1:7">
      <c r="A25" s="537"/>
      <c r="B25" s="74" t="s">
        <v>20</v>
      </c>
      <c r="C25" s="74" t="s">
        <v>22</v>
      </c>
      <c r="D25" s="537"/>
      <c r="E25" s="516" t="s">
        <v>24</v>
      </c>
      <c r="F25" s="516" t="s">
        <v>25</v>
      </c>
      <c r="G25" s="514"/>
    </row>
    <row r="26" spans="1:7" ht="51.75" thickBot="1">
      <c r="A26" s="517"/>
      <c r="B26" s="76" t="s">
        <v>21</v>
      </c>
      <c r="C26" s="76" t="s">
        <v>23</v>
      </c>
      <c r="D26" s="517"/>
      <c r="E26" s="517"/>
      <c r="F26" s="517"/>
      <c r="G26" s="515"/>
    </row>
    <row r="27" spans="1:7" ht="58.5" customHeight="1" thickBot="1">
      <c r="A27" s="513" t="s">
        <v>378</v>
      </c>
      <c r="B27" s="528" t="s">
        <v>418</v>
      </c>
      <c r="C27" s="528"/>
      <c r="D27" s="76" t="s">
        <v>26</v>
      </c>
      <c r="E27" s="81">
        <v>15</v>
      </c>
      <c r="F27" s="81">
        <v>0</v>
      </c>
      <c r="G27" s="81" t="s">
        <v>520</v>
      </c>
    </row>
    <row r="28" spans="1:7" ht="30" customHeight="1">
      <c r="A28" s="514"/>
      <c r="B28" s="529"/>
      <c r="C28" s="529"/>
      <c r="D28" s="528" t="s">
        <v>27</v>
      </c>
      <c r="E28" s="511">
        <v>5</v>
      </c>
      <c r="F28" s="511">
        <v>0</v>
      </c>
      <c r="G28" s="511" t="s">
        <v>515</v>
      </c>
    </row>
    <row r="29" spans="1:7" ht="26.25" customHeight="1" thickBot="1">
      <c r="A29" s="514"/>
      <c r="B29" s="529"/>
      <c r="C29" s="529"/>
      <c r="D29" s="530"/>
      <c r="E29" s="512"/>
      <c r="F29" s="512"/>
      <c r="G29" s="512"/>
    </row>
    <row r="30" spans="1:7" ht="32.25" customHeight="1" thickBot="1">
      <c r="A30" s="514"/>
      <c r="B30" s="529"/>
      <c r="C30" s="529"/>
      <c r="D30" s="76" t="s">
        <v>28</v>
      </c>
      <c r="E30" s="81">
        <v>0</v>
      </c>
      <c r="F30" s="81">
        <v>15</v>
      </c>
      <c r="G30" s="81"/>
    </row>
    <row r="31" spans="1:7" ht="21.75" customHeight="1" thickBot="1">
      <c r="A31" s="514"/>
      <c r="B31" s="529"/>
      <c r="C31" s="529"/>
      <c r="D31" s="76" t="s">
        <v>29</v>
      </c>
      <c r="E31" s="81">
        <v>10</v>
      </c>
      <c r="F31" s="81">
        <v>0</v>
      </c>
      <c r="G31" s="81" t="s">
        <v>517</v>
      </c>
    </row>
    <row r="32" spans="1:7" ht="114" customHeight="1" thickBot="1">
      <c r="A32" s="514"/>
      <c r="B32" s="529"/>
      <c r="C32" s="529"/>
      <c r="D32" s="76" t="s">
        <v>30</v>
      </c>
      <c r="E32" s="81">
        <v>15</v>
      </c>
      <c r="F32" s="81">
        <v>0</v>
      </c>
      <c r="G32" s="81" t="s">
        <v>521</v>
      </c>
    </row>
    <row r="33" spans="1:7" ht="51.75" thickBot="1">
      <c r="A33" s="514"/>
      <c r="B33" s="529"/>
      <c r="C33" s="529"/>
      <c r="D33" s="76" t="s">
        <v>31</v>
      </c>
      <c r="E33" s="81">
        <v>10</v>
      </c>
      <c r="F33" s="81">
        <v>0</v>
      </c>
      <c r="G33" s="81" t="s">
        <v>522</v>
      </c>
    </row>
    <row r="34" spans="1:7" ht="55.5" customHeight="1" thickBot="1">
      <c r="A34" s="514"/>
      <c r="B34" s="529"/>
      <c r="C34" s="529"/>
      <c r="D34" s="76" t="s">
        <v>32</v>
      </c>
      <c r="E34" s="81">
        <v>30</v>
      </c>
      <c r="F34" s="81"/>
      <c r="G34" s="81" t="s">
        <v>523</v>
      </c>
    </row>
    <row r="35" spans="1:7" ht="19.5" customHeight="1" thickBot="1">
      <c r="A35" s="515"/>
      <c r="B35" s="530"/>
      <c r="C35" s="530"/>
      <c r="D35" s="77" t="s">
        <v>33</v>
      </c>
      <c r="E35" s="80">
        <v>85</v>
      </c>
      <c r="F35" s="80">
        <v>15</v>
      </c>
      <c r="G35" s="80"/>
    </row>
    <row r="36" spans="1:7">
      <c r="A36" s="72"/>
      <c r="B36" s="78"/>
      <c r="C36" s="78"/>
      <c r="D36" s="79"/>
      <c r="E36" s="72"/>
      <c r="F36" s="72"/>
      <c r="G36" s="72"/>
    </row>
    <row r="37" spans="1:7">
      <c r="A37" s="72"/>
      <c r="B37" s="78"/>
      <c r="C37" s="78"/>
      <c r="D37" s="79"/>
      <c r="E37" s="72"/>
      <c r="F37" s="72"/>
      <c r="G37" s="72"/>
    </row>
    <row r="38" spans="1:7">
      <c r="A38" s="73"/>
      <c r="B38" s="73"/>
      <c r="C38" s="73"/>
      <c r="D38" s="73"/>
      <c r="E38" s="73"/>
      <c r="F38" s="73"/>
      <c r="G38" s="73"/>
    </row>
    <row r="39" spans="1:7" ht="15.75" customHeight="1">
      <c r="A39" s="561"/>
      <c r="B39" s="561"/>
      <c r="C39" s="388" t="s">
        <v>34</v>
      </c>
      <c r="D39" s="388"/>
      <c r="E39" s="388"/>
      <c r="F39" s="392" t="s">
        <v>226</v>
      </c>
      <c r="G39" s="392"/>
    </row>
    <row r="40" spans="1:7" ht="15.75" customHeight="1">
      <c r="A40" s="561"/>
      <c r="B40" s="561"/>
      <c r="C40" s="388"/>
      <c r="D40" s="388"/>
      <c r="E40" s="388"/>
      <c r="F40" s="392" t="s">
        <v>53</v>
      </c>
      <c r="G40" s="392"/>
    </row>
    <row r="41" spans="1:7" ht="15.75" customHeight="1">
      <c r="A41" s="561"/>
      <c r="B41" s="561"/>
      <c r="C41" s="388"/>
      <c r="D41" s="388"/>
      <c r="E41" s="388"/>
      <c r="F41" s="518" t="s">
        <v>875</v>
      </c>
      <c r="G41" s="519"/>
    </row>
    <row r="42" spans="1:7" ht="13.5" thickBot="1">
      <c r="A42" s="72"/>
      <c r="B42" s="78"/>
      <c r="C42" s="78"/>
      <c r="D42" s="79"/>
      <c r="E42" s="72"/>
      <c r="F42" s="72"/>
      <c r="G42" s="72"/>
    </row>
    <row r="43" spans="1:7" ht="13.5" thickBot="1">
      <c r="A43" s="516" t="s">
        <v>16</v>
      </c>
      <c r="B43" s="520" t="s">
        <v>17</v>
      </c>
      <c r="C43" s="521"/>
      <c r="D43" s="516" t="s">
        <v>18</v>
      </c>
      <c r="E43" s="520" t="s">
        <v>417</v>
      </c>
      <c r="F43" s="521"/>
      <c r="G43" s="513" t="s">
        <v>19</v>
      </c>
    </row>
    <row r="44" spans="1:7">
      <c r="A44" s="537"/>
      <c r="B44" s="74" t="s">
        <v>20</v>
      </c>
      <c r="C44" s="74" t="s">
        <v>22</v>
      </c>
      <c r="D44" s="537"/>
      <c r="E44" s="516" t="s">
        <v>24</v>
      </c>
      <c r="F44" s="516" t="s">
        <v>25</v>
      </c>
      <c r="G44" s="514"/>
    </row>
    <row r="45" spans="1:7" ht="51.75" thickBot="1">
      <c r="A45" s="517"/>
      <c r="B45" s="76" t="s">
        <v>21</v>
      </c>
      <c r="C45" s="76" t="s">
        <v>23</v>
      </c>
      <c r="D45" s="517"/>
      <c r="E45" s="517"/>
      <c r="F45" s="517"/>
      <c r="G45" s="515"/>
    </row>
    <row r="46" spans="1:7" ht="55.5" customHeight="1" thickBot="1">
      <c r="A46" s="513" t="s">
        <v>470</v>
      </c>
      <c r="B46" s="528" t="s">
        <v>418</v>
      </c>
      <c r="C46" s="528"/>
      <c r="D46" s="76" t="s">
        <v>26</v>
      </c>
      <c r="E46" s="81">
        <v>15</v>
      </c>
      <c r="F46" s="81">
        <v>0</v>
      </c>
      <c r="G46" s="81" t="s">
        <v>527</v>
      </c>
    </row>
    <row r="47" spans="1:7" ht="24" customHeight="1">
      <c r="A47" s="514"/>
      <c r="B47" s="529"/>
      <c r="C47" s="529"/>
      <c r="D47" s="528" t="s">
        <v>27</v>
      </c>
      <c r="E47" s="511">
        <v>5</v>
      </c>
      <c r="F47" s="511">
        <v>0</v>
      </c>
      <c r="G47" s="511" t="s">
        <v>515</v>
      </c>
    </row>
    <row r="48" spans="1:7" ht="31.5" customHeight="1" thickBot="1">
      <c r="A48" s="514"/>
      <c r="B48" s="529"/>
      <c r="C48" s="529"/>
      <c r="D48" s="530"/>
      <c r="E48" s="512"/>
      <c r="F48" s="512"/>
      <c r="G48" s="512"/>
    </row>
    <row r="49" spans="1:7" ht="24" customHeight="1" thickBot="1">
      <c r="A49" s="514"/>
      <c r="B49" s="529"/>
      <c r="C49" s="529"/>
      <c r="D49" s="76" t="s">
        <v>28</v>
      </c>
      <c r="E49" s="81">
        <v>0</v>
      </c>
      <c r="F49" s="81">
        <v>15</v>
      </c>
      <c r="G49" s="81"/>
    </row>
    <row r="50" spans="1:7" ht="33" customHeight="1" thickBot="1">
      <c r="A50" s="514"/>
      <c r="B50" s="529"/>
      <c r="C50" s="529"/>
      <c r="D50" s="76" t="s">
        <v>29</v>
      </c>
      <c r="E50" s="81">
        <v>10</v>
      </c>
      <c r="F50" s="81">
        <v>0</v>
      </c>
      <c r="G50" s="81" t="s">
        <v>528</v>
      </c>
    </row>
    <row r="51" spans="1:7" ht="58.5" customHeight="1" thickBot="1">
      <c r="A51" s="514"/>
      <c r="B51" s="529"/>
      <c r="C51" s="529"/>
      <c r="D51" s="76" t="s">
        <v>30</v>
      </c>
      <c r="E51" s="81">
        <v>15</v>
      </c>
      <c r="F51" s="81">
        <v>0</v>
      </c>
      <c r="G51" s="81" t="s">
        <v>526</v>
      </c>
    </row>
    <row r="52" spans="1:7" ht="51.75" thickBot="1">
      <c r="A52" s="514"/>
      <c r="B52" s="529"/>
      <c r="C52" s="529"/>
      <c r="D52" s="76" t="s">
        <v>31</v>
      </c>
      <c r="E52" s="81">
        <v>10</v>
      </c>
      <c r="F52" s="81">
        <v>0</v>
      </c>
      <c r="G52" s="81" t="s">
        <v>528</v>
      </c>
    </row>
    <row r="53" spans="1:7" ht="46.5" customHeight="1" thickBot="1">
      <c r="A53" s="514"/>
      <c r="B53" s="529"/>
      <c r="C53" s="529"/>
      <c r="D53" s="76" t="s">
        <v>32</v>
      </c>
      <c r="E53" s="81">
        <v>30</v>
      </c>
      <c r="F53" s="81"/>
      <c r="G53" s="81" t="s">
        <v>507</v>
      </c>
    </row>
    <row r="54" spans="1:7" ht="13.5" thickBot="1">
      <c r="A54" s="515"/>
      <c r="B54" s="530"/>
      <c r="C54" s="530"/>
      <c r="D54" s="77" t="s">
        <v>33</v>
      </c>
      <c r="E54" s="80">
        <v>85</v>
      </c>
      <c r="F54" s="80">
        <v>15</v>
      </c>
      <c r="G54" s="80"/>
    </row>
    <row r="55" spans="1:7">
      <c r="A55" s="73"/>
      <c r="B55" s="73"/>
      <c r="C55" s="73"/>
      <c r="D55" s="73"/>
      <c r="E55" s="73"/>
      <c r="F55" s="73"/>
      <c r="G55" s="73"/>
    </row>
    <row r="56" spans="1:7" ht="13.5" thickBot="1">
      <c r="A56" s="73"/>
      <c r="B56" s="73"/>
      <c r="C56" s="73"/>
      <c r="D56" s="73"/>
      <c r="E56" s="73"/>
      <c r="F56" s="73"/>
      <c r="G56" s="73"/>
    </row>
    <row r="57" spans="1:7">
      <c r="A57" s="538" t="s">
        <v>186</v>
      </c>
      <c r="B57" s="539"/>
      <c r="C57" s="540"/>
      <c r="D57" s="562" t="s">
        <v>187</v>
      </c>
      <c r="E57" s="563"/>
      <c r="F57" s="563"/>
      <c r="G57" s="564"/>
    </row>
    <row r="58" spans="1:7">
      <c r="A58" s="541"/>
      <c r="B58" s="542"/>
      <c r="C58" s="543"/>
      <c r="D58" s="565" t="s">
        <v>188</v>
      </c>
      <c r="E58" s="566"/>
      <c r="F58" s="566"/>
      <c r="G58" s="567"/>
    </row>
    <row r="59" spans="1:7">
      <c r="A59" s="541"/>
      <c r="B59" s="542"/>
      <c r="C59" s="543"/>
      <c r="D59" s="565" t="s">
        <v>189</v>
      </c>
      <c r="E59" s="566"/>
      <c r="F59" s="566"/>
      <c r="G59" s="567"/>
    </row>
    <row r="60" spans="1:7">
      <c r="A60" s="522" t="s">
        <v>190</v>
      </c>
      <c r="B60" s="523"/>
      <c r="C60" s="524"/>
      <c r="D60" s="531">
        <v>0</v>
      </c>
      <c r="E60" s="532"/>
      <c r="F60" s="532"/>
      <c r="G60" s="533"/>
    </row>
    <row r="61" spans="1:7">
      <c r="A61" s="522" t="s">
        <v>191</v>
      </c>
      <c r="B61" s="523"/>
      <c r="C61" s="524"/>
      <c r="D61" s="531">
        <v>1</v>
      </c>
      <c r="E61" s="532"/>
      <c r="F61" s="532"/>
      <c r="G61" s="533"/>
    </row>
    <row r="62" spans="1:7" ht="13.5" thickBot="1">
      <c r="A62" s="525" t="s">
        <v>192</v>
      </c>
      <c r="B62" s="526"/>
      <c r="C62" s="527"/>
      <c r="D62" s="534">
        <v>2</v>
      </c>
      <c r="E62" s="535"/>
      <c r="F62" s="535"/>
      <c r="G62" s="536"/>
    </row>
    <row r="63" spans="1:7">
      <c r="A63" s="73"/>
      <c r="B63" s="73"/>
      <c r="C63" s="73"/>
      <c r="D63" s="73"/>
      <c r="E63" s="73"/>
      <c r="F63" s="73"/>
      <c r="G63" s="73"/>
    </row>
    <row r="64" spans="1:7">
      <c r="A64" s="402" t="s">
        <v>452</v>
      </c>
      <c r="B64" s="402"/>
      <c r="C64" s="402"/>
      <c r="D64" s="402"/>
      <c r="E64" s="402"/>
      <c r="F64" s="402"/>
      <c r="G64" s="402"/>
    </row>
  </sheetData>
  <mergeCells count="68">
    <mergeCell ref="A61:C61"/>
    <mergeCell ref="D61:G61"/>
    <mergeCell ref="A62:C62"/>
    <mergeCell ref="D62:G62"/>
    <mergeCell ref="A64:G64"/>
    <mergeCell ref="A60:C60"/>
    <mergeCell ref="D60:G60"/>
    <mergeCell ref="A46:A54"/>
    <mergeCell ref="B46:B54"/>
    <mergeCell ref="C46:C54"/>
    <mergeCell ref="D47:D48"/>
    <mergeCell ref="E47:E48"/>
    <mergeCell ref="F47:F48"/>
    <mergeCell ref="G47:G48"/>
    <mergeCell ref="A57:C59"/>
    <mergeCell ref="D57:G57"/>
    <mergeCell ref="D58:G58"/>
    <mergeCell ref="D59:G59"/>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workbookViewId="0">
      <selection activeCell="P4" sqref="P4"/>
    </sheetView>
  </sheetViews>
  <sheetFormatPr baseColWidth="10" defaultRowHeight="12.75"/>
  <sheetData>
    <row r="1" spans="1:15" s="73" customFormat="1" ht="15.75" customHeight="1">
      <c r="A1" s="561"/>
      <c r="B1" s="561"/>
      <c r="C1" s="388" t="s">
        <v>34</v>
      </c>
      <c r="D1" s="388"/>
      <c r="E1" s="388"/>
      <c r="F1" s="392" t="s">
        <v>226</v>
      </c>
      <c r="G1" s="392"/>
    </row>
    <row r="2" spans="1:15" s="73" customFormat="1" ht="15.75" customHeight="1">
      <c r="A2" s="561"/>
      <c r="B2" s="561"/>
      <c r="C2" s="388"/>
      <c r="D2" s="388"/>
      <c r="E2" s="388"/>
      <c r="F2" s="392" t="s">
        <v>53</v>
      </c>
      <c r="G2" s="392"/>
    </row>
    <row r="3" spans="1:15" s="73" customFormat="1" ht="15.75" customHeight="1">
      <c r="A3" s="561"/>
      <c r="B3" s="561"/>
      <c r="C3" s="388"/>
      <c r="D3" s="388"/>
      <c r="E3" s="388"/>
      <c r="F3" s="392" t="s">
        <v>875</v>
      </c>
      <c r="G3" s="392"/>
    </row>
    <row r="4" spans="1:15" s="73" customFormat="1" ht="13.5" thickBot="1"/>
    <row r="5" spans="1:15" s="73" customFormat="1" ht="13.5" thickBot="1">
      <c r="A5" s="516" t="s">
        <v>16</v>
      </c>
      <c r="B5" s="520" t="s">
        <v>17</v>
      </c>
      <c r="C5" s="521"/>
      <c r="D5" s="516" t="s">
        <v>18</v>
      </c>
      <c r="E5" s="520" t="s">
        <v>417</v>
      </c>
      <c r="F5" s="521"/>
      <c r="G5" s="513" t="s">
        <v>19</v>
      </c>
      <c r="I5" s="516" t="s">
        <v>16</v>
      </c>
      <c r="J5" s="520" t="s">
        <v>17</v>
      </c>
      <c r="K5" s="521"/>
      <c r="L5" s="516" t="s">
        <v>18</v>
      </c>
      <c r="M5" s="520" t="s">
        <v>417</v>
      </c>
      <c r="N5" s="521"/>
      <c r="O5" s="513" t="s">
        <v>19</v>
      </c>
    </row>
    <row r="6" spans="1:15" s="73" customFormat="1">
      <c r="A6" s="537"/>
      <c r="B6" s="74" t="s">
        <v>20</v>
      </c>
      <c r="C6" s="74" t="s">
        <v>22</v>
      </c>
      <c r="D6" s="537"/>
      <c r="E6" s="516" t="s">
        <v>24</v>
      </c>
      <c r="F6" s="516" t="s">
        <v>25</v>
      </c>
      <c r="G6" s="514"/>
      <c r="I6" s="537"/>
      <c r="J6" s="74" t="s">
        <v>20</v>
      </c>
      <c r="K6" s="74" t="s">
        <v>22</v>
      </c>
      <c r="L6" s="537"/>
      <c r="M6" s="516" t="s">
        <v>24</v>
      </c>
      <c r="N6" s="516" t="s">
        <v>25</v>
      </c>
      <c r="O6" s="514"/>
    </row>
    <row r="7" spans="1:15" s="73" customFormat="1" ht="64.5" thickBot="1">
      <c r="A7" s="517"/>
      <c r="B7" s="76" t="s">
        <v>21</v>
      </c>
      <c r="C7" s="76" t="s">
        <v>23</v>
      </c>
      <c r="D7" s="517"/>
      <c r="E7" s="517"/>
      <c r="F7" s="517"/>
      <c r="G7" s="515"/>
      <c r="I7" s="517"/>
      <c r="J7" s="76" t="s">
        <v>21</v>
      </c>
      <c r="K7" s="76" t="s">
        <v>23</v>
      </c>
      <c r="L7" s="517"/>
      <c r="M7" s="517"/>
      <c r="N7" s="517"/>
      <c r="O7" s="515"/>
    </row>
    <row r="8" spans="1:15" s="73" customFormat="1" ht="102.75" thickBot="1">
      <c r="A8" s="513" t="s">
        <v>304</v>
      </c>
      <c r="B8" s="528" t="s">
        <v>418</v>
      </c>
      <c r="C8" s="528"/>
      <c r="D8" s="75" t="s">
        <v>26</v>
      </c>
      <c r="E8" s="83">
        <v>15</v>
      </c>
      <c r="F8" s="83">
        <v>0</v>
      </c>
      <c r="G8" s="83" t="s">
        <v>436</v>
      </c>
      <c r="I8" s="513" t="str">
        <f>'[3]Mapa de Riesgos'!M104</f>
        <v>Verificar las instalaciones locativas</v>
      </c>
      <c r="J8" s="528" t="s">
        <v>418</v>
      </c>
      <c r="K8" s="528"/>
      <c r="L8" s="75" t="s">
        <v>26</v>
      </c>
      <c r="M8" s="83">
        <v>15</v>
      </c>
      <c r="N8" s="83">
        <v>0</v>
      </c>
      <c r="O8" s="83" t="s">
        <v>436</v>
      </c>
    </row>
    <row r="9" spans="1:15" s="73" customFormat="1" ht="41.25" customHeight="1">
      <c r="A9" s="514"/>
      <c r="B9" s="529"/>
      <c r="C9" s="529"/>
      <c r="D9" s="528" t="s">
        <v>27</v>
      </c>
      <c r="E9" s="511">
        <v>5</v>
      </c>
      <c r="F9" s="511">
        <v>0</v>
      </c>
      <c r="G9" s="511" t="s">
        <v>437</v>
      </c>
      <c r="I9" s="514"/>
      <c r="J9" s="529"/>
      <c r="K9" s="529"/>
      <c r="L9" s="528" t="s">
        <v>27</v>
      </c>
      <c r="M9" s="511">
        <v>5</v>
      </c>
      <c r="N9" s="511">
        <v>0</v>
      </c>
      <c r="O9" s="511" t="s">
        <v>437</v>
      </c>
    </row>
    <row r="10" spans="1:15" s="73" customFormat="1" ht="15" customHeight="1" thickBot="1">
      <c r="A10" s="514"/>
      <c r="B10" s="529"/>
      <c r="C10" s="529"/>
      <c r="D10" s="530"/>
      <c r="E10" s="512"/>
      <c r="F10" s="512"/>
      <c r="G10" s="512"/>
      <c r="I10" s="514"/>
      <c r="J10" s="529"/>
      <c r="K10" s="529"/>
      <c r="L10" s="530"/>
      <c r="M10" s="512"/>
      <c r="N10" s="512"/>
      <c r="O10" s="512"/>
    </row>
    <row r="11" spans="1:15" s="73" customFormat="1" ht="16.5" customHeight="1" thickBot="1">
      <c r="A11" s="514"/>
      <c r="B11" s="529"/>
      <c r="C11" s="529"/>
      <c r="D11" s="76" t="s">
        <v>28</v>
      </c>
      <c r="E11" s="81">
        <v>0</v>
      </c>
      <c r="F11" s="81">
        <v>15</v>
      </c>
      <c r="G11" s="81" t="s">
        <v>431</v>
      </c>
      <c r="I11" s="514"/>
      <c r="J11" s="529"/>
      <c r="K11" s="529"/>
      <c r="L11" s="76" t="s">
        <v>28</v>
      </c>
      <c r="M11" s="81">
        <v>0</v>
      </c>
      <c r="N11" s="81">
        <v>15</v>
      </c>
      <c r="O11" s="81" t="s">
        <v>431</v>
      </c>
    </row>
    <row r="12" spans="1:15" s="73" customFormat="1" ht="64.5" customHeight="1" thickBot="1">
      <c r="A12" s="514"/>
      <c r="B12" s="529"/>
      <c r="C12" s="529"/>
      <c r="D12" s="76" t="s">
        <v>29</v>
      </c>
      <c r="E12" s="81">
        <v>10</v>
      </c>
      <c r="F12" s="81">
        <v>0</v>
      </c>
      <c r="G12" s="81" t="s">
        <v>438</v>
      </c>
      <c r="I12" s="514"/>
      <c r="J12" s="529"/>
      <c r="K12" s="529"/>
      <c r="L12" s="76" t="s">
        <v>29</v>
      </c>
      <c r="M12" s="81">
        <v>10</v>
      </c>
      <c r="N12" s="81">
        <v>0</v>
      </c>
      <c r="O12" s="81" t="s">
        <v>438</v>
      </c>
    </row>
    <row r="13" spans="1:15" s="73" customFormat="1" ht="115.5" thickBot="1">
      <c r="A13" s="514"/>
      <c r="B13" s="529"/>
      <c r="C13" s="529"/>
      <c r="D13" s="76" t="s">
        <v>30</v>
      </c>
      <c r="E13" s="81">
        <v>15</v>
      </c>
      <c r="F13" s="81">
        <v>0</v>
      </c>
      <c r="G13" s="81" t="s">
        <v>439</v>
      </c>
      <c r="I13" s="514"/>
      <c r="J13" s="529"/>
      <c r="K13" s="529"/>
      <c r="L13" s="76" t="s">
        <v>30</v>
      </c>
      <c r="M13" s="81">
        <v>15</v>
      </c>
      <c r="N13" s="81">
        <v>0</v>
      </c>
      <c r="O13" s="81" t="s">
        <v>439</v>
      </c>
    </row>
    <row r="14" spans="1:15" s="73" customFormat="1" ht="165" customHeight="1" thickBot="1">
      <c r="A14" s="514"/>
      <c r="B14" s="529"/>
      <c r="C14" s="529"/>
      <c r="D14" s="76" t="s">
        <v>31</v>
      </c>
      <c r="E14" s="81">
        <v>10</v>
      </c>
      <c r="F14" s="81">
        <v>0</v>
      </c>
      <c r="G14" s="81" t="s">
        <v>421</v>
      </c>
      <c r="I14" s="514"/>
      <c r="J14" s="529"/>
      <c r="K14" s="529"/>
      <c r="L14" s="76" t="s">
        <v>31</v>
      </c>
      <c r="M14" s="81">
        <v>10</v>
      </c>
      <c r="N14" s="81">
        <v>0</v>
      </c>
      <c r="O14" s="81" t="s">
        <v>421</v>
      </c>
    </row>
    <row r="15" spans="1:15" s="73" customFormat="1" ht="54" customHeight="1" thickBot="1">
      <c r="A15" s="514"/>
      <c r="B15" s="529"/>
      <c r="C15" s="529"/>
      <c r="D15" s="76" t="s">
        <v>32</v>
      </c>
      <c r="E15" s="81">
        <v>30</v>
      </c>
      <c r="F15" s="81">
        <v>0</v>
      </c>
      <c r="G15" s="81" t="s">
        <v>440</v>
      </c>
      <c r="I15" s="514"/>
      <c r="J15" s="529"/>
      <c r="K15" s="529"/>
      <c r="L15" s="76" t="s">
        <v>32</v>
      </c>
      <c r="M15" s="81">
        <v>30</v>
      </c>
      <c r="N15" s="81">
        <v>0</v>
      </c>
      <c r="O15" s="81" t="s">
        <v>972</v>
      </c>
    </row>
    <row r="16" spans="1:15" s="73" customFormat="1" ht="13.5" thickBot="1">
      <c r="A16" s="515"/>
      <c r="B16" s="530"/>
      <c r="C16" s="530"/>
      <c r="D16" s="77" t="s">
        <v>33</v>
      </c>
      <c r="E16" s="80">
        <v>85</v>
      </c>
      <c r="F16" s="80">
        <v>15</v>
      </c>
      <c r="G16" s="80"/>
      <c r="I16" s="515"/>
      <c r="J16" s="530"/>
      <c r="K16" s="530"/>
      <c r="L16" s="77" t="s">
        <v>33</v>
      </c>
      <c r="M16" s="80">
        <v>85</v>
      </c>
      <c r="N16" s="80">
        <v>15</v>
      </c>
      <c r="O16" s="80"/>
    </row>
    <row r="17" spans="1:30" s="73" customFormat="1">
      <c r="A17" s="332"/>
      <c r="B17" s="78"/>
      <c r="C17" s="78"/>
      <c r="D17" s="79"/>
      <c r="E17" s="332"/>
      <c r="F17" s="332"/>
      <c r="G17" s="332"/>
    </row>
    <row r="18" spans="1:30" s="73" customFormat="1">
      <c r="A18" s="332"/>
      <c r="B18" s="78"/>
      <c r="C18" s="78"/>
      <c r="D18" s="79"/>
      <c r="E18" s="332"/>
      <c r="F18" s="332"/>
      <c r="G18" s="332"/>
    </row>
    <row r="19" spans="1:30" s="73" customFormat="1">
      <c r="A19" s="332"/>
      <c r="B19" s="78"/>
      <c r="C19" s="78"/>
      <c r="D19" s="79"/>
      <c r="E19" s="332"/>
      <c r="F19" s="332"/>
      <c r="G19" s="332"/>
    </row>
    <row r="20" spans="1:30" s="73" customFormat="1" ht="15.75" customHeight="1">
      <c r="A20" s="561"/>
      <c r="B20" s="561"/>
      <c r="C20" s="388" t="s">
        <v>34</v>
      </c>
      <c r="D20" s="388"/>
      <c r="E20" s="388"/>
      <c r="F20" s="392" t="s">
        <v>226</v>
      </c>
      <c r="G20" s="392"/>
    </row>
    <row r="21" spans="1:30" s="73" customFormat="1" ht="15.75" customHeight="1">
      <c r="A21" s="561"/>
      <c r="B21" s="561"/>
      <c r="C21" s="388"/>
      <c r="D21" s="388"/>
      <c r="E21" s="388"/>
      <c r="F21" s="392" t="s">
        <v>227</v>
      </c>
      <c r="G21" s="392"/>
    </row>
    <row r="22" spans="1:30" s="73" customFormat="1" ht="15.75" customHeight="1">
      <c r="A22" s="561"/>
      <c r="B22" s="561"/>
      <c r="C22" s="388"/>
      <c r="D22" s="388"/>
      <c r="E22" s="388"/>
      <c r="F22" s="518" t="s">
        <v>652</v>
      </c>
      <c r="G22" s="519"/>
    </row>
    <row r="23" spans="1:30" s="73" customFormat="1" ht="14.25" customHeight="1" thickBot="1">
      <c r="A23" s="332"/>
      <c r="B23" s="78"/>
      <c r="C23" s="78"/>
      <c r="D23" s="79"/>
      <c r="E23" s="332"/>
      <c r="F23" s="332"/>
      <c r="G23" s="332"/>
    </row>
    <row r="24" spans="1:30" s="73" customFormat="1" ht="13.5" customHeight="1" thickBot="1">
      <c r="A24" s="516" t="s">
        <v>16</v>
      </c>
      <c r="B24" s="520" t="s">
        <v>17</v>
      </c>
      <c r="C24" s="521"/>
      <c r="D24" s="516" t="s">
        <v>18</v>
      </c>
      <c r="E24" s="520" t="s">
        <v>417</v>
      </c>
      <c r="F24" s="521"/>
      <c r="G24" s="513" t="s">
        <v>19</v>
      </c>
      <c r="L24" s="486"/>
      <c r="M24" s="487"/>
      <c r="N24" s="492" t="s">
        <v>34</v>
      </c>
      <c r="O24" s="493"/>
      <c r="P24" s="494"/>
      <c r="Q24" s="501" t="s">
        <v>226</v>
      </c>
      <c r="R24" s="502"/>
      <c r="S24" s="503"/>
    </row>
    <row r="25" spans="1:30" s="73" customFormat="1" ht="14.25" customHeight="1">
      <c r="A25" s="537"/>
      <c r="B25" s="74" t="s">
        <v>20</v>
      </c>
      <c r="C25" s="74" t="s">
        <v>22</v>
      </c>
      <c r="D25" s="537"/>
      <c r="E25" s="516" t="s">
        <v>24</v>
      </c>
      <c r="F25" s="516" t="s">
        <v>25</v>
      </c>
      <c r="G25" s="514"/>
      <c r="L25" s="488"/>
      <c r="M25" s="489"/>
      <c r="N25" s="495"/>
      <c r="O25" s="496"/>
      <c r="P25" s="497"/>
      <c r="Q25" s="501" t="s">
        <v>227</v>
      </c>
      <c r="R25" s="502"/>
      <c r="S25" s="503"/>
    </row>
    <row r="26" spans="1:30" s="73" customFormat="1" ht="67.5" customHeight="1" thickBot="1">
      <c r="A26" s="517"/>
      <c r="B26" s="76" t="s">
        <v>21</v>
      </c>
      <c r="C26" s="76" t="s">
        <v>23</v>
      </c>
      <c r="D26" s="517"/>
      <c r="E26" s="517"/>
      <c r="F26" s="517"/>
      <c r="G26" s="515"/>
      <c r="J26" s="99"/>
      <c r="K26" s="99"/>
      <c r="L26" s="490"/>
      <c r="M26" s="491"/>
      <c r="N26" s="498"/>
      <c r="O26" s="499"/>
      <c r="P26" s="500"/>
      <c r="Q26" s="501" t="s">
        <v>652</v>
      </c>
      <c r="R26" s="502"/>
      <c r="S26" s="503"/>
      <c r="T26" s="99"/>
      <c r="U26" s="99"/>
      <c r="V26" s="99"/>
      <c r="W26" s="99"/>
      <c r="X26" s="99"/>
      <c r="Y26" s="99"/>
      <c r="Z26" s="99"/>
      <c r="AA26" s="99"/>
      <c r="AB26" s="99"/>
      <c r="AC26" s="99"/>
      <c r="AD26" s="99"/>
    </row>
    <row r="27" spans="1:30" s="73" customFormat="1" ht="57.75" customHeight="1" thickBot="1">
      <c r="A27" s="568" t="s">
        <v>305</v>
      </c>
      <c r="B27" s="528" t="s">
        <v>418</v>
      </c>
      <c r="C27" s="528"/>
      <c r="D27" s="76" t="s">
        <v>26</v>
      </c>
      <c r="E27" s="80">
        <v>15</v>
      </c>
      <c r="F27" s="80">
        <v>0</v>
      </c>
      <c r="G27" s="81" t="s">
        <v>419</v>
      </c>
      <c r="J27" s="99"/>
      <c r="K27" s="99"/>
      <c r="L27" s="551" t="s">
        <v>783</v>
      </c>
      <c r="M27" s="552"/>
      <c r="N27" s="552"/>
      <c r="O27" s="552"/>
      <c r="P27" s="552"/>
      <c r="Q27" s="552"/>
      <c r="R27" s="553"/>
      <c r="S27" s="121"/>
      <c r="T27" s="99"/>
      <c r="U27" s="99"/>
      <c r="V27" s="99"/>
      <c r="W27" s="99"/>
      <c r="X27" s="99"/>
      <c r="Y27" s="99"/>
      <c r="Z27" s="99"/>
      <c r="AA27" s="99"/>
      <c r="AB27" s="99"/>
      <c r="AC27" s="99"/>
      <c r="AD27" s="99"/>
    </row>
    <row r="28" spans="1:30" s="73" customFormat="1" ht="61.5" customHeight="1" thickBot="1">
      <c r="A28" s="569"/>
      <c r="B28" s="529"/>
      <c r="C28" s="529"/>
      <c r="D28" s="528" t="s">
        <v>27</v>
      </c>
      <c r="E28" s="513">
        <v>5</v>
      </c>
      <c r="F28" s="513">
        <v>0</v>
      </c>
      <c r="G28" s="511" t="s">
        <v>515</v>
      </c>
      <c r="J28" s="99"/>
      <c r="K28" s="99"/>
      <c r="L28" s="554" t="s">
        <v>784</v>
      </c>
      <c r="M28" s="556" t="s">
        <v>785</v>
      </c>
      <c r="N28" s="557"/>
      <c r="O28" s="558"/>
      <c r="P28" s="100" t="s">
        <v>786</v>
      </c>
      <c r="Q28" s="559" t="s">
        <v>787</v>
      </c>
      <c r="R28" s="560"/>
      <c r="S28" s="101"/>
      <c r="T28" s="99"/>
      <c r="U28" s="99"/>
      <c r="V28" s="99"/>
      <c r="W28" s="99"/>
      <c r="X28" s="99"/>
      <c r="Y28" s="99"/>
      <c r="Z28" s="99"/>
      <c r="AA28" s="99"/>
      <c r="AB28" s="99"/>
      <c r="AC28" s="99"/>
      <c r="AD28" s="99"/>
    </row>
    <row r="29" spans="1:30" s="73" customFormat="1" ht="17.25" customHeight="1" thickBot="1">
      <c r="A29" s="569"/>
      <c r="B29" s="529"/>
      <c r="C29" s="529"/>
      <c r="D29" s="530"/>
      <c r="E29" s="515"/>
      <c r="F29" s="515"/>
      <c r="G29" s="512"/>
      <c r="J29" s="99"/>
      <c r="K29" s="99"/>
      <c r="L29" s="555"/>
      <c r="M29" s="102" t="s">
        <v>20</v>
      </c>
      <c r="N29" s="102" t="s">
        <v>788</v>
      </c>
      <c r="O29" s="102" t="s">
        <v>22</v>
      </c>
      <c r="P29" s="103" t="s">
        <v>789</v>
      </c>
      <c r="Q29" s="104" t="s">
        <v>790</v>
      </c>
      <c r="R29" s="105" t="s">
        <v>791</v>
      </c>
      <c r="S29" s="101"/>
      <c r="T29" s="99"/>
      <c r="U29" s="99"/>
      <c r="V29" s="99"/>
      <c r="W29" s="99"/>
      <c r="X29" s="99"/>
      <c r="Y29" s="99"/>
      <c r="Z29" s="99"/>
      <c r="AA29" s="99"/>
      <c r="AB29" s="99"/>
      <c r="AC29" s="99"/>
      <c r="AD29" s="99"/>
    </row>
    <row r="30" spans="1:30" s="73" customFormat="1" ht="35.25" customHeight="1" thickBot="1">
      <c r="A30" s="569"/>
      <c r="B30" s="529"/>
      <c r="C30" s="529"/>
      <c r="D30" s="76" t="s">
        <v>28</v>
      </c>
      <c r="E30" s="80">
        <v>0</v>
      </c>
      <c r="F30" s="80">
        <v>15</v>
      </c>
      <c r="G30" s="80"/>
      <c r="J30" s="99"/>
      <c r="K30" s="99"/>
      <c r="L30" s="106" t="s">
        <v>657</v>
      </c>
      <c r="M30" s="107" t="s">
        <v>792</v>
      </c>
      <c r="N30" s="107"/>
      <c r="O30" s="107"/>
      <c r="P30" s="108" t="s">
        <v>793</v>
      </c>
      <c r="Q30" s="109">
        <v>15</v>
      </c>
      <c r="R30" s="110"/>
      <c r="S30" s="101"/>
      <c r="T30" s="99"/>
      <c r="U30" s="99"/>
      <c r="V30" s="99"/>
      <c r="W30" s="99"/>
      <c r="X30" s="99"/>
      <c r="Y30" s="99"/>
      <c r="Z30" s="99"/>
      <c r="AA30" s="99"/>
      <c r="AB30" s="99"/>
      <c r="AC30" s="99"/>
      <c r="AD30" s="99"/>
    </row>
    <row r="31" spans="1:30" s="73" customFormat="1" ht="21.75" customHeight="1" thickBot="1">
      <c r="A31" s="569"/>
      <c r="B31" s="529"/>
      <c r="C31" s="529"/>
      <c r="D31" s="76" t="s">
        <v>29</v>
      </c>
      <c r="E31" s="80">
        <v>10</v>
      </c>
      <c r="F31" s="80">
        <v>0</v>
      </c>
      <c r="G31" s="81" t="s">
        <v>473</v>
      </c>
      <c r="J31" s="99"/>
      <c r="K31" s="99"/>
      <c r="L31" s="106" t="s">
        <v>668</v>
      </c>
      <c r="M31" s="107" t="s">
        <v>792</v>
      </c>
      <c r="N31" s="107"/>
      <c r="O31" s="107"/>
      <c r="P31" s="108" t="s">
        <v>794</v>
      </c>
      <c r="Q31" s="109">
        <v>5</v>
      </c>
      <c r="R31" s="110"/>
      <c r="S31" s="101"/>
      <c r="T31" s="99"/>
      <c r="U31" s="99"/>
      <c r="V31" s="99"/>
      <c r="W31" s="99"/>
      <c r="X31" s="99"/>
      <c r="Y31" s="99"/>
      <c r="Z31" s="99"/>
      <c r="AA31" s="99"/>
      <c r="AB31" s="99"/>
      <c r="AC31" s="99"/>
      <c r="AD31" s="99"/>
    </row>
    <row r="32" spans="1:30" s="73" customFormat="1" ht="61.5" customHeight="1" thickBot="1">
      <c r="A32" s="569"/>
      <c r="B32" s="529"/>
      <c r="C32" s="529"/>
      <c r="D32" s="76" t="s">
        <v>30</v>
      </c>
      <c r="E32" s="80">
        <v>15</v>
      </c>
      <c r="F32" s="80">
        <v>0</v>
      </c>
      <c r="G32" s="81" t="s">
        <v>319</v>
      </c>
      <c r="J32" s="99"/>
      <c r="K32" s="99"/>
      <c r="L32" s="106" t="s">
        <v>795</v>
      </c>
      <c r="M32" s="107" t="s">
        <v>792</v>
      </c>
      <c r="N32" s="107"/>
      <c r="O32" s="107"/>
      <c r="P32" s="108" t="s">
        <v>796</v>
      </c>
      <c r="Q32" s="109">
        <v>0</v>
      </c>
      <c r="R32" s="110">
        <v>15</v>
      </c>
      <c r="S32" s="101"/>
      <c r="T32" s="99"/>
      <c r="U32" s="99"/>
      <c r="V32" s="99"/>
      <c r="W32" s="99"/>
      <c r="X32" s="99"/>
      <c r="Y32" s="99"/>
      <c r="Z32" s="99"/>
      <c r="AA32" s="99"/>
      <c r="AB32" s="99"/>
      <c r="AC32" s="99"/>
      <c r="AD32" s="99"/>
    </row>
    <row r="33" spans="1:30" s="73" customFormat="1" ht="140.25" customHeight="1" thickBot="1">
      <c r="A33" s="569"/>
      <c r="B33" s="529"/>
      <c r="C33" s="529"/>
      <c r="D33" s="76" t="s">
        <v>31</v>
      </c>
      <c r="E33" s="80">
        <v>10</v>
      </c>
      <c r="F33" s="80">
        <v>0</v>
      </c>
      <c r="G33" s="81" t="s">
        <v>420</v>
      </c>
      <c r="J33" s="99"/>
      <c r="K33" s="99"/>
      <c r="L33" s="106" t="s">
        <v>731</v>
      </c>
      <c r="M33" s="107" t="s">
        <v>792</v>
      </c>
      <c r="N33" s="107"/>
      <c r="O33" s="107"/>
      <c r="P33" s="108" t="s">
        <v>797</v>
      </c>
      <c r="Q33" s="109">
        <v>10</v>
      </c>
      <c r="R33" s="110"/>
      <c r="S33" s="101"/>
      <c r="T33" s="99"/>
      <c r="U33" s="99"/>
      <c r="V33" s="99"/>
      <c r="W33" s="99"/>
      <c r="X33" s="99"/>
      <c r="Y33" s="99"/>
      <c r="Z33" s="99"/>
      <c r="AA33" s="99"/>
      <c r="AB33" s="99"/>
      <c r="AC33" s="99"/>
      <c r="AD33" s="99"/>
    </row>
    <row r="34" spans="1:30" s="73" customFormat="1" ht="129.75" customHeight="1" thickBot="1">
      <c r="A34" s="569"/>
      <c r="B34" s="529"/>
      <c r="C34" s="529"/>
      <c r="D34" s="76" t="s">
        <v>32</v>
      </c>
      <c r="E34" s="80">
        <v>30</v>
      </c>
      <c r="F34" s="80"/>
      <c r="G34" s="93" t="s">
        <v>782</v>
      </c>
      <c r="J34" s="99"/>
      <c r="K34" s="99"/>
      <c r="L34" s="106" t="s">
        <v>670</v>
      </c>
      <c r="M34" s="107" t="s">
        <v>792</v>
      </c>
      <c r="N34" s="107"/>
      <c r="O34" s="107"/>
      <c r="P34" s="108" t="s">
        <v>798</v>
      </c>
      <c r="Q34" s="109">
        <v>15</v>
      </c>
      <c r="R34" s="110"/>
      <c r="S34" s="101"/>
      <c r="T34" s="99"/>
      <c r="U34" s="99"/>
      <c r="V34" s="99"/>
      <c r="W34" s="99"/>
      <c r="X34" s="99"/>
      <c r="Y34" s="99"/>
      <c r="Z34" s="99"/>
      <c r="AA34" s="99"/>
      <c r="AB34" s="99"/>
      <c r="AC34" s="99"/>
      <c r="AD34" s="99"/>
    </row>
    <row r="35" spans="1:30" s="73" customFormat="1" ht="20.25" customHeight="1" thickBot="1">
      <c r="A35" s="570"/>
      <c r="B35" s="530"/>
      <c r="C35" s="530"/>
      <c r="D35" s="77" t="s">
        <v>33</v>
      </c>
      <c r="E35" s="80">
        <v>85</v>
      </c>
      <c r="F35" s="80">
        <v>15</v>
      </c>
      <c r="G35" s="80"/>
      <c r="J35" s="99"/>
      <c r="K35" s="99"/>
      <c r="L35" s="106"/>
      <c r="M35" s="107"/>
      <c r="N35" s="107"/>
      <c r="O35" s="107"/>
      <c r="P35" s="108" t="s">
        <v>799</v>
      </c>
      <c r="Q35" s="109">
        <v>10</v>
      </c>
      <c r="R35" s="110"/>
      <c r="S35" s="101"/>
      <c r="T35" s="99"/>
      <c r="U35" s="99"/>
      <c r="V35" s="99"/>
      <c r="W35" s="99"/>
      <c r="X35" s="99"/>
      <c r="Y35" s="99"/>
      <c r="Z35" s="99"/>
      <c r="AA35" s="99"/>
      <c r="AB35" s="99"/>
      <c r="AC35" s="99"/>
      <c r="AD35" s="99"/>
    </row>
    <row r="36" spans="1:30" s="73" customFormat="1" ht="12" customHeight="1" thickBot="1">
      <c r="A36" s="332"/>
      <c r="B36" s="78"/>
      <c r="C36" s="78"/>
      <c r="D36" s="79"/>
      <c r="E36" s="332"/>
      <c r="F36" s="332"/>
      <c r="G36" s="332"/>
      <c r="J36" s="99"/>
      <c r="K36" s="99"/>
      <c r="L36" s="106"/>
      <c r="M36" s="107"/>
      <c r="N36" s="107"/>
      <c r="O36" s="107"/>
      <c r="P36" s="108" t="s">
        <v>800</v>
      </c>
      <c r="Q36" s="109">
        <v>30</v>
      </c>
      <c r="R36" s="110"/>
      <c r="S36" s="101"/>
      <c r="T36" s="99"/>
      <c r="U36" s="99"/>
      <c r="V36" s="99"/>
      <c r="W36" s="99"/>
      <c r="X36" s="99"/>
      <c r="Y36" s="99"/>
      <c r="Z36" s="99"/>
      <c r="AA36" s="99"/>
      <c r="AB36" s="99"/>
      <c r="AC36" s="99"/>
      <c r="AD36" s="99"/>
    </row>
    <row r="37" spans="1:30" s="73" customFormat="1" ht="12.75" customHeight="1" thickBot="1">
      <c r="A37" s="332"/>
      <c r="B37" s="78"/>
      <c r="C37" s="78"/>
      <c r="D37" s="79"/>
      <c r="E37" s="332"/>
      <c r="F37" s="332"/>
      <c r="G37" s="332"/>
      <c r="J37" s="99"/>
      <c r="K37" s="99"/>
      <c r="L37" s="508" t="s">
        <v>33</v>
      </c>
      <c r="M37" s="509"/>
      <c r="N37" s="509"/>
      <c r="O37" s="509"/>
      <c r="P37" s="510"/>
      <c r="Q37" s="111">
        <v>85</v>
      </c>
      <c r="R37" s="112">
        <v>15</v>
      </c>
      <c r="S37" s="113"/>
      <c r="T37" s="99"/>
      <c r="U37" s="99"/>
      <c r="V37" s="99"/>
      <c r="W37" s="99"/>
      <c r="X37" s="99"/>
      <c r="Y37" s="99"/>
      <c r="Z37" s="99"/>
      <c r="AA37" s="99"/>
      <c r="AB37" s="99"/>
      <c r="AC37" s="99"/>
      <c r="AD37" s="99"/>
    </row>
    <row r="38" spans="1:30" s="73" customFormat="1" ht="12.75" customHeight="1">
      <c r="J38" s="99"/>
      <c r="K38" s="99"/>
      <c r="L38" s="99"/>
      <c r="M38" s="99"/>
      <c r="N38" s="99"/>
      <c r="O38" s="99"/>
      <c r="P38" s="99"/>
      <c r="Q38" s="99"/>
      <c r="R38" s="99"/>
      <c r="S38" s="99"/>
      <c r="T38" s="99"/>
      <c r="U38" s="99"/>
      <c r="V38" s="99"/>
      <c r="W38" s="99"/>
      <c r="X38" s="99"/>
      <c r="Y38" s="99"/>
      <c r="Z38" s="99"/>
      <c r="AA38" s="99"/>
      <c r="AB38" s="99"/>
      <c r="AC38" s="99"/>
      <c r="AD38" s="99"/>
    </row>
    <row r="39" spans="1:30" s="73" customFormat="1" ht="15.75" customHeight="1" thickBot="1">
      <c r="A39" s="561"/>
      <c r="B39" s="561"/>
      <c r="C39" s="388" t="s">
        <v>34</v>
      </c>
      <c r="D39" s="388"/>
      <c r="E39" s="388"/>
      <c r="F39" s="392" t="s">
        <v>226</v>
      </c>
      <c r="G39" s="392"/>
      <c r="J39" s="99"/>
      <c r="K39" s="99"/>
      <c r="L39" s="99"/>
      <c r="M39" s="99"/>
      <c r="N39" s="99"/>
      <c r="O39" s="99"/>
      <c r="P39" s="99"/>
      <c r="Q39" s="99"/>
      <c r="R39" s="99"/>
      <c r="S39" s="99"/>
      <c r="T39" s="99"/>
      <c r="U39" s="99"/>
      <c r="V39" s="99"/>
      <c r="W39" s="99"/>
      <c r="X39" s="99"/>
      <c r="Y39" s="99"/>
      <c r="Z39" s="99"/>
      <c r="AA39" s="99"/>
      <c r="AB39" s="99"/>
      <c r="AC39" s="99"/>
      <c r="AD39" s="99"/>
    </row>
    <row r="40" spans="1:30" s="73" customFormat="1" ht="69.75" customHeight="1" thickBot="1">
      <c r="A40" s="561"/>
      <c r="B40" s="561"/>
      <c r="C40" s="388"/>
      <c r="D40" s="388"/>
      <c r="E40" s="388"/>
      <c r="F40" s="392" t="s">
        <v>227</v>
      </c>
      <c r="G40" s="392"/>
      <c r="J40" s="99"/>
      <c r="K40" s="99"/>
      <c r="L40" s="114" t="s">
        <v>801</v>
      </c>
      <c r="M40" s="115" t="s">
        <v>802</v>
      </c>
      <c r="N40" s="99"/>
      <c r="O40" s="99"/>
      <c r="P40" s="99"/>
      <c r="Q40" s="99"/>
      <c r="R40" s="99"/>
      <c r="S40" s="99"/>
      <c r="T40" s="99"/>
      <c r="U40" s="99"/>
      <c r="V40" s="99"/>
      <c r="W40" s="99"/>
      <c r="X40" s="99"/>
      <c r="Y40" s="99"/>
      <c r="Z40" s="99"/>
      <c r="AA40" s="99"/>
      <c r="AB40" s="99"/>
      <c r="AC40" s="99"/>
      <c r="AD40" s="99"/>
    </row>
    <row r="41" spans="1:30" s="73" customFormat="1" ht="15.75" customHeight="1" thickBot="1">
      <c r="A41" s="561"/>
      <c r="B41" s="561"/>
      <c r="C41" s="388"/>
      <c r="D41" s="388"/>
      <c r="E41" s="388"/>
      <c r="F41" s="518" t="s">
        <v>652</v>
      </c>
      <c r="G41" s="519"/>
      <c r="J41" s="99"/>
      <c r="K41" s="99"/>
      <c r="L41" s="116" t="s">
        <v>803</v>
      </c>
      <c r="M41" s="117">
        <v>0</v>
      </c>
      <c r="N41" s="99"/>
      <c r="O41" s="99"/>
      <c r="P41" s="99"/>
      <c r="Q41" s="99"/>
      <c r="R41" s="99"/>
      <c r="S41" s="99"/>
      <c r="T41" s="99"/>
      <c r="U41" s="99"/>
      <c r="V41" s="99"/>
      <c r="W41" s="99"/>
      <c r="X41" s="99"/>
      <c r="Y41" s="99"/>
      <c r="Z41" s="99"/>
      <c r="AA41" s="99"/>
      <c r="AB41" s="99"/>
      <c r="AC41" s="99"/>
      <c r="AD41" s="99"/>
    </row>
    <row r="42" spans="1:30" s="73" customFormat="1" ht="14.25" customHeight="1" thickBot="1">
      <c r="A42" s="332"/>
      <c r="B42" s="78"/>
      <c r="C42" s="78"/>
      <c r="D42" s="79"/>
      <c r="E42" s="332"/>
      <c r="F42" s="332"/>
      <c r="G42" s="332"/>
      <c r="J42" s="99"/>
      <c r="K42" s="99"/>
      <c r="L42" s="116" t="s">
        <v>804</v>
      </c>
      <c r="M42" s="117">
        <v>1</v>
      </c>
      <c r="N42" s="99"/>
      <c r="O42" s="99"/>
      <c r="P42" s="99"/>
      <c r="Q42" s="99"/>
      <c r="R42" s="99"/>
      <c r="S42" s="99"/>
      <c r="T42" s="99"/>
      <c r="U42" s="99"/>
      <c r="V42" s="99"/>
      <c r="W42" s="99"/>
      <c r="X42" s="99"/>
      <c r="Y42" s="99"/>
      <c r="Z42" s="99"/>
      <c r="AA42" s="99"/>
      <c r="AB42" s="99"/>
      <c r="AC42" s="99"/>
      <c r="AD42" s="99"/>
    </row>
    <row r="43" spans="1:30" s="73" customFormat="1" ht="16.5" customHeight="1" thickBot="1">
      <c r="A43" s="516" t="s">
        <v>16</v>
      </c>
      <c r="B43" s="520" t="s">
        <v>17</v>
      </c>
      <c r="C43" s="521"/>
      <c r="D43" s="516" t="s">
        <v>18</v>
      </c>
      <c r="E43" s="520" t="s">
        <v>417</v>
      </c>
      <c r="F43" s="521"/>
      <c r="G43" s="513" t="s">
        <v>19</v>
      </c>
      <c r="J43" s="99"/>
      <c r="K43" s="99"/>
      <c r="L43" s="116" t="s">
        <v>805</v>
      </c>
      <c r="M43" s="117">
        <v>2</v>
      </c>
      <c r="N43" s="99"/>
      <c r="O43" s="99"/>
      <c r="P43" s="99"/>
      <c r="Q43" s="99"/>
      <c r="R43" s="99"/>
      <c r="S43" s="99"/>
      <c r="T43" s="99"/>
      <c r="U43" s="99"/>
      <c r="V43" s="99"/>
      <c r="W43" s="99"/>
      <c r="X43" s="99"/>
      <c r="Y43" s="99"/>
      <c r="Z43" s="99"/>
      <c r="AA43" s="99"/>
      <c r="AB43" s="99"/>
      <c r="AC43" s="99"/>
      <c r="AD43" s="99"/>
    </row>
    <row r="44" spans="1:30" s="73" customFormat="1" ht="14.25" customHeight="1">
      <c r="A44" s="537"/>
      <c r="B44" s="74" t="s">
        <v>20</v>
      </c>
      <c r="C44" s="74" t="s">
        <v>22</v>
      </c>
      <c r="D44" s="537"/>
      <c r="E44" s="516" t="s">
        <v>24</v>
      </c>
      <c r="F44" s="516" t="s">
        <v>25</v>
      </c>
      <c r="G44" s="514"/>
      <c r="J44" s="99"/>
      <c r="K44" s="99"/>
      <c r="L44" s="99"/>
      <c r="M44" s="99"/>
      <c r="N44" s="99"/>
      <c r="O44" s="99"/>
      <c r="P44" s="99"/>
      <c r="Q44" s="99"/>
      <c r="R44" s="99"/>
      <c r="S44" s="99"/>
      <c r="T44" s="99"/>
      <c r="U44" s="99"/>
      <c r="V44" s="99"/>
      <c r="W44" s="99"/>
      <c r="X44" s="99"/>
      <c r="Y44" s="99"/>
      <c r="Z44" s="99"/>
      <c r="AA44" s="99"/>
      <c r="AB44" s="99"/>
      <c r="AC44" s="99"/>
      <c r="AD44" s="99"/>
    </row>
    <row r="45" spans="1:30" s="73" customFormat="1" ht="67.5" customHeight="1" thickBot="1">
      <c r="A45" s="517"/>
      <c r="B45" s="76" t="s">
        <v>21</v>
      </c>
      <c r="C45" s="76" t="s">
        <v>23</v>
      </c>
      <c r="D45" s="517"/>
      <c r="E45" s="517"/>
      <c r="F45" s="517"/>
      <c r="G45" s="515"/>
      <c r="J45" s="99"/>
      <c r="K45" s="99"/>
      <c r="L45" s="99"/>
      <c r="M45" s="99"/>
      <c r="N45" s="99"/>
      <c r="O45" s="99"/>
      <c r="P45" s="99"/>
      <c r="Q45" s="99"/>
      <c r="R45" s="99"/>
      <c r="S45" s="99"/>
      <c r="T45" s="99"/>
      <c r="U45" s="99"/>
      <c r="V45" s="99"/>
      <c r="W45" s="99"/>
      <c r="X45" s="99"/>
      <c r="Y45" s="99"/>
      <c r="Z45" s="99"/>
      <c r="AA45" s="99"/>
      <c r="AB45" s="99"/>
      <c r="AC45" s="99"/>
      <c r="AD45" s="99"/>
    </row>
    <row r="46" spans="1:30" s="73" customFormat="1" ht="57.75" customHeight="1" thickBot="1">
      <c r="A46" s="513" t="s">
        <v>308</v>
      </c>
      <c r="B46" s="528" t="s">
        <v>418</v>
      </c>
      <c r="C46" s="528"/>
      <c r="D46" s="76" t="s">
        <v>26</v>
      </c>
      <c r="E46" s="81">
        <v>15</v>
      </c>
      <c r="F46" s="81">
        <v>0</v>
      </c>
      <c r="G46" s="81" t="s">
        <v>573</v>
      </c>
      <c r="J46"/>
      <c r="K46"/>
      <c r="L46" s="544" t="s">
        <v>806</v>
      </c>
      <c r="M46" s="545"/>
      <c r="N46" s="545"/>
      <c r="O46" s="545"/>
      <c r="P46" s="545"/>
      <c r="Q46" s="545"/>
      <c r="R46" s="545"/>
      <c r="S46" s="545"/>
      <c r="T46" s="545"/>
      <c r="U46" s="545"/>
      <c r="V46" s="545"/>
      <c r="W46" s="545"/>
      <c r="X46" s="545"/>
      <c r="Y46" s="545"/>
      <c r="Z46" s="545"/>
      <c r="AA46" s="545"/>
      <c r="AB46" s="545"/>
      <c r="AC46" s="545"/>
      <c r="AD46" s="546"/>
    </row>
    <row r="47" spans="1:30" s="73" customFormat="1" ht="39.75" customHeight="1">
      <c r="A47" s="514"/>
      <c r="B47" s="529"/>
      <c r="C47" s="529"/>
      <c r="D47" s="528" t="s">
        <v>27</v>
      </c>
      <c r="E47" s="511">
        <v>5</v>
      </c>
      <c r="F47" s="511">
        <v>0</v>
      </c>
      <c r="G47" s="511" t="s">
        <v>640</v>
      </c>
      <c r="J47"/>
      <c r="K47"/>
      <c r="L47" s="331" t="s">
        <v>807</v>
      </c>
      <c r="M47" s="547" t="s">
        <v>808</v>
      </c>
      <c r="N47" s="548"/>
      <c r="O47" s="548"/>
      <c r="P47" s="548"/>
      <c r="Q47" s="548"/>
      <c r="R47" s="548"/>
      <c r="S47" s="548"/>
      <c r="T47" s="548"/>
      <c r="U47" s="548"/>
      <c r="V47" s="548"/>
      <c r="W47" s="548"/>
      <c r="X47" s="548"/>
      <c r="Y47" s="548"/>
      <c r="Z47" s="548"/>
      <c r="AA47" s="548"/>
      <c r="AB47" s="548"/>
      <c r="AC47" s="548"/>
      <c r="AD47" s="549"/>
    </row>
    <row r="48" spans="1:30" s="73" customFormat="1" ht="17.25" customHeight="1" thickBot="1">
      <c r="A48" s="514"/>
      <c r="B48" s="529"/>
      <c r="C48" s="529"/>
      <c r="D48" s="530"/>
      <c r="E48" s="512"/>
      <c r="F48" s="512"/>
      <c r="G48" s="512"/>
      <c r="J48"/>
      <c r="K48"/>
      <c r="L48" s="331" t="s">
        <v>809</v>
      </c>
      <c r="M48" s="550" t="s">
        <v>810</v>
      </c>
      <c r="N48" s="550"/>
      <c r="O48" s="550"/>
      <c r="P48" s="550"/>
      <c r="Q48" s="550"/>
      <c r="R48" s="550"/>
      <c r="S48" s="550"/>
      <c r="T48" s="550"/>
      <c r="U48" s="550"/>
      <c r="V48" s="550"/>
      <c r="W48" s="550"/>
      <c r="X48" s="550"/>
      <c r="Y48" s="550"/>
      <c r="Z48" s="550"/>
      <c r="AA48" s="550"/>
      <c r="AB48" s="550"/>
      <c r="AC48" s="550"/>
      <c r="AD48" s="550"/>
    </row>
    <row r="49" spans="1:30" s="73" customFormat="1" ht="26.25" customHeight="1" thickBot="1">
      <c r="A49" s="514"/>
      <c r="B49" s="529"/>
      <c r="C49" s="529"/>
      <c r="D49" s="76" t="s">
        <v>28</v>
      </c>
      <c r="E49" s="81">
        <v>0</v>
      </c>
      <c r="F49" s="81">
        <v>15</v>
      </c>
      <c r="G49" s="81"/>
      <c r="J49"/>
      <c r="K49"/>
      <c r="L49" s="119" t="s">
        <v>811</v>
      </c>
      <c r="M49" s="550" t="s">
        <v>812</v>
      </c>
      <c r="N49" s="550"/>
      <c r="O49" s="550"/>
      <c r="P49" s="550"/>
      <c r="Q49" s="550"/>
      <c r="R49" s="550"/>
      <c r="S49" s="550"/>
      <c r="T49" s="550"/>
      <c r="U49" s="550"/>
      <c r="V49" s="550"/>
      <c r="W49" s="550"/>
      <c r="X49" s="550"/>
      <c r="Y49" s="550"/>
      <c r="Z49" s="550"/>
      <c r="AA49" s="550"/>
      <c r="AB49" s="550"/>
      <c r="AC49" s="550"/>
      <c r="AD49" s="550"/>
    </row>
    <row r="50" spans="1:30" s="73" customFormat="1" ht="54" customHeight="1" thickBot="1">
      <c r="A50" s="514"/>
      <c r="B50" s="529"/>
      <c r="C50" s="529"/>
      <c r="D50" s="76" t="s">
        <v>29</v>
      </c>
      <c r="E50" s="81">
        <v>10</v>
      </c>
      <c r="F50" s="81">
        <v>0</v>
      </c>
      <c r="G50" s="81" t="s">
        <v>641</v>
      </c>
      <c r="J50"/>
      <c r="K50"/>
      <c r="L50" s="417" t="s">
        <v>813</v>
      </c>
      <c r="M50" s="417"/>
      <c r="N50" s="417"/>
      <c r="O50" s="417"/>
      <c r="P50" s="417"/>
      <c r="Q50" s="417"/>
      <c r="R50" s="417"/>
      <c r="S50" s="417"/>
      <c r="T50" s="417"/>
      <c r="U50" s="417"/>
      <c r="V50" s="417"/>
      <c r="W50" s="417"/>
      <c r="X50" s="417"/>
      <c r="Y50" s="417"/>
      <c r="Z50" s="417"/>
      <c r="AA50" s="417"/>
      <c r="AB50" s="417"/>
      <c r="AC50" s="417"/>
      <c r="AD50" s="417"/>
    </row>
    <row r="51" spans="1:30" s="73" customFormat="1" ht="61.5" customHeight="1" thickBot="1">
      <c r="A51" s="514"/>
      <c r="B51" s="529"/>
      <c r="C51" s="529"/>
      <c r="D51" s="76" t="s">
        <v>30</v>
      </c>
      <c r="E51" s="81">
        <v>15</v>
      </c>
      <c r="F51" s="81">
        <v>0</v>
      </c>
      <c r="G51" s="81" t="s">
        <v>469</v>
      </c>
      <c r="J51"/>
      <c r="K51"/>
      <c r="L51"/>
      <c r="M51"/>
      <c r="N51"/>
      <c r="O51"/>
      <c r="P51"/>
      <c r="Q51"/>
      <c r="R51"/>
      <c r="S51"/>
      <c r="T51"/>
      <c r="U51"/>
      <c r="V51"/>
      <c r="W51"/>
      <c r="X51"/>
      <c r="Y51"/>
      <c r="Z51"/>
      <c r="AA51"/>
      <c r="AB51"/>
      <c r="AC51"/>
      <c r="AD51"/>
    </row>
    <row r="52" spans="1:30" s="73" customFormat="1" ht="57.75" customHeight="1" thickBot="1">
      <c r="A52" s="514"/>
      <c r="B52" s="529"/>
      <c r="C52" s="529"/>
      <c r="D52" s="76" t="s">
        <v>31</v>
      </c>
      <c r="E52" s="81">
        <v>10</v>
      </c>
      <c r="F52" s="81">
        <v>0</v>
      </c>
      <c r="G52" s="91" t="s">
        <v>642</v>
      </c>
      <c r="J52"/>
      <c r="K52"/>
      <c r="L52" s="507" t="s">
        <v>814</v>
      </c>
      <c r="M52" s="507"/>
      <c r="N52" s="507"/>
      <c r="O52" s="507"/>
      <c r="P52" s="507"/>
      <c r="Q52" s="507"/>
      <c r="R52" s="507"/>
      <c r="S52" s="507"/>
      <c r="T52" s="507"/>
      <c r="U52" s="507"/>
      <c r="V52" s="507"/>
      <c r="W52" s="507"/>
      <c r="X52" s="507"/>
      <c r="Y52" s="507"/>
      <c r="Z52" s="507"/>
      <c r="AA52" s="507"/>
      <c r="AB52" s="507"/>
      <c r="AC52" s="507"/>
      <c r="AD52" s="507"/>
    </row>
    <row r="53" spans="1:30" s="73" customFormat="1" ht="52.5" customHeight="1" thickBot="1">
      <c r="A53" s="514"/>
      <c r="B53" s="529"/>
      <c r="C53" s="529"/>
      <c r="D53" s="76" t="s">
        <v>32</v>
      </c>
      <c r="E53" s="81">
        <v>30</v>
      </c>
      <c r="F53" s="81"/>
      <c r="G53" s="81" t="s">
        <v>507</v>
      </c>
      <c r="J53"/>
      <c r="K53"/>
      <c r="L53" s="122" t="s">
        <v>807</v>
      </c>
      <c r="M53" s="505" t="s">
        <v>815</v>
      </c>
      <c r="N53" s="505"/>
      <c r="O53" s="505"/>
      <c r="P53" s="505"/>
      <c r="Q53" s="505"/>
      <c r="R53" s="505"/>
      <c r="S53" s="505"/>
      <c r="T53" s="505"/>
      <c r="U53" s="505"/>
      <c r="V53" s="505"/>
      <c r="W53" s="505"/>
      <c r="X53" s="505"/>
      <c r="Y53" s="505"/>
      <c r="Z53" s="505"/>
      <c r="AA53" s="505"/>
      <c r="AB53" s="505"/>
      <c r="AC53" s="505"/>
      <c r="AD53" s="505"/>
    </row>
    <row r="54" spans="1:30" s="73" customFormat="1" ht="20.25" customHeight="1" thickBot="1">
      <c r="A54" s="515"/>
      <c r="B54" s="530"/>
      <c r="C54" s="530"/>
      <c r="D54" s="77" t="s">
        <v>33</v>
      </c>
      <c r="E54" s="80">
        <v>85</v>
      </c>
      <c r="F54" s="80">
        <v>15</v>
      </c>
      <c r="G54" s="80"/>
      <c r="J54"/>
      <c r="K54"/>
      <c r="L54" s="122" t="s">
        <v>809</v>
      </c>
      <c r="M54" s="506" t="s">
        <v>816</v>
      </c>
      <c r="N54" s="506"/>
      <c r="O54" s="506"/>
      <c r="P54" s="506"/>
      <c r="Q54" s="506"/>
      <c r="R54" s="506"/>
      <c r="S54" s="506"/>
      <c r="T54" s="506"/>
      <c r="U54" s="506"/>
      <c r="V54" s="506"/>
      <c r="W54" s="506"/>
      <c r="X54" s="506"/>
      <c r="Y54" s="506"/>
      <c r="Z54" s="506"/>
      <c r="AA54" s="506"/>
      <c r="AB54" s="506"/>
      <c r="AC54" s="506"/>
      <c r="AD54" s="506"/>
    </row>
    <row r="55" spans="1:30" s="73" customFormat="1" ht="15">
      <c r="J55"/>
      <c r="K55"/>
      <c r="L55" s="122" t="s">
        <v>811</v>
      </c>
      <c r="M55" s="506" t="s">
        <v>817</v>
      </c>
      <c r="N55" s="506"/>
      <c r="O55" s="506"/>
      <c r="P55" s="506"/>
      <c r="Q55" s="506"/>
      <c r="R55" s="506"/>
      <c r="S55" s="506"/>
      <c r="T55" s="506"/>
      <c r="U55" s="506"/>
      <c r="V55" s="506"/>
      <c r="W55" s="506"/>
      <c r="X55" s="506"/>
      <c r="Y55" s="506"/>
      <c r="Z55" s="506"/>
      <c r="AA55" s="506"/>
      <c r="AB55" s="506"/>
      <c r="AC55" s="506"/>
      <c r="AD55" s="506"/>
    </row>
    <row r="56" spans="1:30" s="73" customFormat="1" ht="15" customHeight="1" thickBot="1">
      <c r="J56"/>
      <c r="K56"/>
      <c r="L56" s="120" t="s">
        <v>818</v>
      </c>
      <c r="M56" s="474" t="s">
        <v>819</v>
      </c>
      <c r="N56" s="474"/>
      <c r="O56" s="474"/>
      <c r="P56" s="474"/>
      <c r="Q56" s="474"/>
      <c r="R56" s="474"/>
      <c r="S56" s="474"/>
      <c r="T56" s="474"/>
      <c r="U56" s="474"/>
      <c r="V56" s="474"/>
      <c r="W56" s="474"/>
      <c r="X56" s="474"/>
      <c r="Y56" s="474"/>
      <c r="Z56" s="474"/>
      <c r="AA56" s="474"/>
      <c r="AB56" s="474"/>
      <c r="AC56" s="474"/>
      <c r="AD56" s="485"/>
    </row>
    <row r="57" spans="1:30" s="73" customFormat="1" ht="28.5" customHeight="1">
      <c r="A57" s="538" t="s">
        <v>186</v>
      </c>
      <c r="B57" s="539"/>
      <c r="C57" s="540"/>
      <c r="D57" s="562" t="s">
        <v>187</v>
      </c>
      <c r="E57" s="563"/>
      <c r="F57" s="563"/>
      <c r="G57" s="564"/>
      <c r="J57"/>
      <c r="K57"/>
      <c r="L57" s="123"/>
      <c r="M57" s="123"/>
      <c r="N57" s="123"/>
      <c r="O57" s="123"/>
      <c r="P57" s="123"/>
      <c r="Q57" s="123"/>
      <c r="R57" s="123"/>
      <c r="S57" s="123"/>
      <c r="T57" s="123"/>
      <c r="U57" s="123"/>
      <c r="V57" s="123"/>
      <c r="W57" s="123"/>
      <c r="X57" s="123"/>
      <c r="Y57" s="123"/>
      <c r="Z57" s="123"/>
      <c r="AA57" s="123"/>
      <c r="AB57" s="123"/>
      <c r="AC57" s="123"/>
      <c r="AD57" s="123"/>
    </row>
    <row r="58" spans="1:30" s="73" customFormat="1" ht="49.5" customHeight="1">
      <c r="A58" s="541"/>
      <c r="B58" s="542"/>
      <c r="C58" s="543"/>
      <c r="D58" s="565" t="s">
        <v>188</v>
      </c>
      <c r="E58" s="566"/>
      <c r="F58" s="566"/>
      <c r="G58" s="567"/>
      <c r="J58"/>
      <c r="K58"/>
      <c r="L58" s="504" t="s">
        <v>820</v>
      </c>
      <c r="M58" s="504"/>
      <c r="N58" s="504"/>
      <c r="O58" s="504"/>
      <c r="P58" s="504"/>
      <c r="Q58" s="504"/>
      <c r="R58" s="504"/>
      <c r="S58" s="504"/>
      <c r="T58" s="504"/>
      <c r="U58" s="504"/>
      <c r="V58" s="504"/>
      <c r="W58" s="504"/>
      <c r="X58" s="504"/>
      <c r="Y58" s="504"/>
      <c r="Z58" s="504"/>
      <c r="AA58" s="504"/>
      <c r="AB58" s="504"/>
      <c r="AC58" s="504"/>
      <c r="AD58" s="504"/>
    </row>
    <row r="59" spans="1:30" s="73" customFormat="1" ht="15">
      <c r="A59" s="541"/>
      <c r="B59" s="542"/>
      <c r="C59" s="543"/>
      <c r="D59" s="565" t="s">
        <v>189</v>
      </c>
      <c r="E59" s="566"/>
      <c r="F59" s="566"/>
      <c r="G59" s="567"/>
      <c r="J59"/>
      <c r="K59"/>
      <c r="L59" s="122" t="s">
        <v>807</v>
      </c>
      <c r="M59" s="505" t="s">
        <v>808</v>
      </c>
      <c r="N59" s="505"/>
      <c r="O59" s="505"/>
      <c r="P59" s="505"/>
      <c r="Q59" s="505"/>
      <c r="R59" s="505"/>
      <c r="S59" s="505"/>
      <c r="T59" s="505"/>
      <c r="U59" s="505"/>
      <c r="V59" s="505"/>
      <c r="W59" s="505"/>
      <c r="X59" s="505"/>
      <c r="Y59" s="505"/>
      <c r="Z59" s="505"/>
      <c r="AA59" s="505"/>
      <c r="AB59" s="505"/>
      <c r="AC59" s="505"/>
      <c r="AD59" s="505"/>
    </row>
    <row r="60" spans="1:30" s="73" customFormat="1" ht="23.25" customHeight="1">
      <c r="A60" s="522" t="s">
        <v>190</v>
      </c>
      <c r="B60" s="523"/>
      <c r="C60" s="524"/>
      <c r="D60" s="531">
        <v>0</v>
      </c>
      <c r="E60" s="532"/>
      <c r="F60" s="532"/>
      <c r="G60" s="533"/>
      <c r="J60"/>
      <c r="K60"/>
      <c r="L60" s="122" t="s">
        <v>809</v>
      </c>
      <c r="M60" s="506" t="s">
        <v>816</v>
      </c>
      <c r="N60" s="506"/>
      <c r="O60" s="506"/>
      <c r="P60" s="506"/>
      <c r="Q60" s="506"/>
      <c r="R60" s="506"/>
      <c r="S60" s="506"/>
      <c r="T60" s="506"/>
      <c r="U60" s="506"/>
      <c r="V60" s="506"/>
      <c r="W60" s="506"/>
      <c r="X60" s="506"/>
      <c r="Y60" s="506"/>
      <c r="Z60" s="506"/>
      <c r="AA60" s="506"/>
      <c r="AB60" s="506"/>
      <c r="AC60" s="506"/>
      <c r="AD60" s="506"/>
    </row>
    <row r="61" spans="1:30" s="73" customFormat="1" ht="27" customHeight="1">
      <c r="A61" s="522" t="s">
        <v>191</v>
      </c>
      <c r="B61" s="523"/>
      <c r="C61" s="524"/>
      <c r="D61" s="531">
        <v>1</v>
      </c>
      <c r="E61" s="532"/>
      <c r="F61" s="532"/>
      <c r="G61" s="533"/>
      <c r="J61"/>
      <c r="K61"/>
      <c r="L61" s="122" t="s">
        <v>811</v>
      </c>
      <c r="M61" s="506" t="s">
        <v>812</v>
      </c>
      <c r="N61" s="506"/>
      <c r="O61" s="506"/>
      <c r="P61" s="506"/>
      <c r="Q61" s="506"/>
      <c r="R61" s="506"/>
      <c r="S61" s="506"/>
      <c r="T61" s="506"/>
      <c r="U61" s="506"/>
      <c r="V61" s="506"/>
      <c r="W61" s="506"/>
      <c r="X61" s="506"/>
      <c r="Y61" s="506"/>
      <c r="Z61" s="506"/>
      <c r="AA61" s="506"/>
      <c r="AB61" s="506"/>
      <c r="AC61" s="506"/>
      <c r="AD61" s="506"/>
    </row>
    <row r="62" spans="1:30" s="73" customFormat="1" ht="29.25" customHeight="1" thickBot="1">
      <c r="A62" s="525" t="s">
        <v>192</v>
      </c>
      <c r="B62" s="526"/>
      <c r="C62" s="527"/>
      <c r="D62" s="534">
        <v>2</v>
      </c>
      <c r="E62" s="535"/>
      <c r="F62" s="535"/>
      <c r="G62" s="536"/>
      <c r="J62"/>
      <c r="K62"/>
      <c r="L62" s="122" t="s">
        <v>818</v>
      </c>
      <c r="M62" s="473" t="s">
        <v>821</v>
      </c>
      <c r="N62" s="474"/>
      <c r="O62" s="474"/>
      <c r="P62" s="474"/>
      <c r="Q62" s="474"/>
      <c r="R62" s="474"/>
      <c r="S62" s="474"/>
      <c r="T62" s="474"/>
      <c r="U62" s="474"/>
      <c r="V62" s="474"/>
      <c r="W62" s="474"/>
      <c r="X62" s="474"/>
      <c r="Y62" s="474"/>
      <c r="Z62" s="474"/>
      <c r="AA62" s="474"/>
      <c r="AB62" s="474"/>
      <c r="AC62" s="474"/>
      <c r="AD62" s="485"/>
    </row>
    <row r="63" spans="1:30" s="73" customFormat="1" ht="14.25">
      <c r="J63" s="99"/>
      <c r="K63" s="99"/>
      <c r="L63" s="99"/>
      <c r="M63" s="99"/>
      <c r="N63" s="99"/>
      <c r="O63" s="99"/>
      <c r="P63" s="99"/>
      <c r="Q63" s="99"/>
      <c r="R63" s="99"/>
      <c r="S63" s="99"/>
      <c r="T63" s="99"/>
      <c r="U63" s="99"/>
      <c r="V63" s="99"/>
      <c r="W63" s="99"/>
      <c r="X63" s="99"/>
      <c r="Y63" s="99"/>
      <c r="Z63" s="99"/>
      <c r="AA63" s="99"/>
      <c r="AB63" s="99"/>
      <c r="AC63" s="99"/>
      <c r="AD63" s="99"/>
    </row>
    <row r="64" spans="1:30" s="73" customFormat="1" ht="20.25" customHeight="1">
      <c r="A64" s="402" t="s">
        <v>452</v>
      </c>
      <c r="B64" s="402"/>
      <c r="C64" s="402"/>
      <c r="D64" s="402"/>
      <c r="E64" s="402"/>
      <c r="F64" s="402"/>
      <c r="G64" s="402"/>
      <c r="J64" s="99"/>
      <c r="K64" s="99"/>
      <c r="L64" s="99"/>
      <c r="M64" s="99"/>
      <c r="N64" s="99"/>
      <c r="O64" s="99"/>
      <c r="P64" s="99"/>
      <c r="Q64" s="99"/>
      <c r="R64" s="99"/>
      <c r="S64" s="99"/>
      <c r="T64" s="99"/>
      <c r="U64" s="99"/>
      <c r="V64" s="99"/>
      <c r="W64" s="99"/>
      <c r="X64" s="99"/>
      <c r="Y64" s="99"/>
      <c r="Z64" s="99"/>
      <c r="AA64" s="99"/>
      <c r="AB64" s="99"/>
      <c r="AC64" s="99"/>
      <c r="AD64" s="99"/>
    </row>
    <row r="65" spans="10:30" s="73" customFormat="1" ht="14.25">
      <c r="J65" s="99"/>
      <c r="K65" s="99"/>
      <c r="L65" s="99"/>
      <c r="M65" s="99"/>
      <c r="N65" s="99"/>
      <c r="O65" s="99"/>
      <c r="P65" s="99"/>
      <c r="Q65" s="99"/>
      <c r="R65" s="99"/>
      <c r="S65" s="99"/>
      <c r="T65" s="99"/>
      <c r="U65" s="99"/>
      <c r="V65" s="99"/>
      <c r="W65" s="99"/>
      <c r="X65" s="99"/>
      <c r="Y65" s="99"/>
      <c r="Z65" s="99"/>
      <c r="AA65" s="99"/>
      <c r="AB65" s="99"/>
      <c r="AC65" s="99"/>
      <c r="AD65" s="99"/>
    </row>
    <row r="66" spans="10:30" s="73" customFormat="1"/>
    <row r="67" spans="10:30" s="73" customFormat="1"/>
    <row r="68" spans="10:30" s="73" customFormat="1"/>
    <row r="69" spans="10:30" s="73" customFormat="1"/>
    <row r="70" spans="10:30" s="73" customFormat="1"/>
  </sheetData>
  <mergeCells count="107">
    <mergeCell ref="A62:C62"/>
    <mergeCell ref="D62:G62"/>
    <mergeCell ref="M62:AD62"/>
    <mergeCell ref="A64:G64"/>
    <mergeCell ref="A60:C60"/>
    <mergeCell ref="D60:G60"/>
    <mergeCell ref="M60:AD60"/>
    <mergeCell ref="A61:C61"/>
    <mergeCell ref="D61:G61"/>
    <mergeCell ref="M61:AD61"/>
    <mergeCell ref="M56:AD56"/>
    <mergeCell ref="A57:C59"/>
    <mergeCell ref="D57:G57"/>
    <mergeCell ref="D58:G58"/>
    <mergeCell ref="L58:AD58"/>
    <mergeCell ref="D59:G59"/>
    <mergeCell ref="M59:AD59"/>
    <mergeCell ref="M49:AD49"/>
    <mergeCell ref="L50:AD50"/>
    <mergeCell ref="L52:AD52"/>
    <mergeCell ref="M53:AD53"/>
    <mergeCell ref="M54:AD54"/>
    <mergeCell ref="M55:AD55"/>
    <mergeCell ref="A46:A54"/>
    <mergeCell ref="B46:B54"/>
    <mergeCell ref="C46:C54"/>
    <mergeCell ref="L46:AD46"/>
    <mergeCell ref="D47:D48"/>
    <mergeCell ref="E47:E48"/>
    <mergeCell ref="F47:F48"/>
    <mergeCell ref="G47:G48"/>
    <mergeCell ref="M47:AD47"/>
    <mergeCell ref="M48:AD48"/>
    <mergeCell ref="A43:A45"/>
    <mergeCell ref="B43:C43"/>
    <mergeCell ref="D43:D45"/>
    <mergeCell ref="E43:F43"/>
    <mergeCell ref="G43:G45"/>
    <mergeCell ref="E44:E45"/>
    <mergeCell ref="F44:F45"/>
    <mergeCell ref="Q28:R28"/>
    <mergeCell ref="L37:P37"/>
    <mergeCell ref="A39:B41"/>
    <mergeCell ref="C39:E41"/>
    <mergeCell ref="F39:G39"/>
    <mergeCell ref="F40:G40"/>
    <mergeCell ref="F41:G41"/>
    <mergeCell ref="A27:A35"/>
    <mergeCell ref="B27:B35"/>
    <mergeCell ref="C27:C35"/>
    <mergeCell ref="L27:R27"/>
    <mergeCell ref="D28:D29"/>
    <mergeCell ref="E28:E29"/>
    <mergeCell ref="F28:F29"/>
    <mergeCell ref="G28:G29"/>
    <mergeCell ref="L28:L29"/>
    <mergeCell ref="M28:O28"/>
    <mergeCell ref="N24:P26"/>
    <mergeCell ref="Q24:S24"/>
    <mergeCell ref="E25:E26"/>
    <mergeCell ref="F25:F26"/>
    <mergeCell ref="Q25:S25"/>
    <mergeCell ref="Q26:S26"/>
    <mergeCell ref="A24:A26"/>
    <mergeCell ref="B24:C24"/>
    <mergeCell ref="D24:D26"/>
    <mergeCell ref="E24:F24"/>
    <mergeCell ref="G24:G26"/>
    <mergeCell ref="L24:M26"/>
    <mergeCell ref="L9:L10"/>
    <mergeCell ref="M9:M10"/>
    <mergeCell ref="N9:N10"/>
    <mergeCell ref="O9:O10"/>
    <mergeCell ref="A20:B22"/>
    <mergeCell ref="C20:E22"/>
    <mergeCell ref="F20:G20"/>
    <mergeCell ref="F21:G21"/>
    <mergeCell ref="F22:G22"/>
    <mergeCell ref="A8:A16"/>
    <mergeCell ref="B8:B16"/>
    <mergeCell ref="C8:C16"/>
    <mergeCell ref="I8:I16"/>
    <mergeCell ref="J8:J16"/>
    <mergeCell ref="K8:K16"/>
    <mergeCell ref="D9:D10"/>
    <mergeCell ref="E9:E10"/>
    <mergeCell ref="F9:F10"/>
    <mergeCell ref="G9:G10"/>
    <mergeCell ref="I5:I7"/>
    <mergeCell ref="J5:K5"/>
    <mergeCell ref="L5:L7"/>
    <mergeCell ref="M5:N5"/>
    <mergeCell ref="O5:O7"/>
    <mergeCell ref="E6:E7"/>
    <mergeCell ref="F6:F7"/>
    <mergeCell ref="M6:M7"/>
    <mergeCell ref="N6:N7"/>
    <mergeCell ref="A1:B3"/>
    <mergeCell ref="C1:E3"/>
    <mergeCell ref="F1:G1"/>
    <mergeCell ref="F2:G2"/>
    <mergeCell ref="F3:G3"/>
    <mergeCell ref="A5:A7"/>
    <mergeCell ref="B5:C5"/>
    <mergeCell ref="D5:D7"/>
    <mergeCell ref="E5:F5"/>
    <mergeCell ref="G5:G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17</vt:i4>
      </vt:variant>
      <vt:variant>
        <vt:lpstr>Gráficos</vt:lpstr>
      </vt:variant>
      <vt:variant>
        <vt:i4>1</vt:i4>
      </vt:variant>
      <vt:variant>
        <vt:lpstr>Rangos con nombre</vt:lpstr>
      </vt:variant>
      <vt:variant>
        <vt:i4>7</vt:i4>
      </vt:variant>
    </vt:vector>
  </HeadingPairs>
  <TitlesOfParts>
    <vt:vector size="25" baseType="lpstr">
      <vt:lpstr>Listas</vt:lpstr>
      <vt:lpstr>Anexo (Probabilidad e Impacto)</vt:lpstr>
      <vt:lpstr>Contexto Estratégico</vt:lpstr>
      <vt:lpstr>Mapa de Riesgos</vt:lpstr>
      <vt:lpstr>Ev.Controles PI</vt:lpstr>
      <vt:lpstr>Ev. Controles AC</vt:lpstr>
      <vt:lpstr>Ev. Controles DH</vt:lpstr>
      <vt:lpstr>Ev. Controles PF</vt:lpstr>
      <vt:lpstr>Ev. Controles VA</vt:lpstr>
      <vt:lpstr>Ev. Controles CC</vt:lpstr>
      <vt:lpstr>Ev. Controles GC</vt:lpstr>
      <vt:lpstr>Ev. Controles GD</vt:lpstr>
      <vt:lpstr>Ev. Controles BS</vt:lpstr>
      <vt:lpstr>Ev. Controles TH</vt:lpstr>
      <vt:lpstr>TRANSVERSALES</vt:lpstr>
      <vt:lpstr>Ev. Controles EM</vt:lpstr>
      <vt:lpstr>Ev. Controles TI</vt:lpstr>
      <vt:lpstr>Gráfico1</vt:lpstr>
      <vt:lpstr>controles</vt:lpstr>
      <vt:lpstr>evaluacion</vt:lpstr>
      <vt:lpstr>evaluacion2</vt:lpstr>
      <vt:lpstr>impacto</vt:lpstr>
      <vt:lpstr>probabilidad</vt:lpstr>
      <vt:lpstr>tipo</vt:lpstr>
      <vt:lpstr>valoracion</vt:lpstr>
    </vt:vector>
  </TitlesOfParts>
  <Company>Yaned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Luis Fernando Gaviria Lopez</cp:lastModifiedBy>
  <cp:lastPrinted>2012-10-20T12:15:06Z</cp:lastPrinted>
  <dcterms:created xsi:type="dcterms:W3CDTF">2006-06-07T15:38:38Z</dcterms:created>
  <dcterms:modified xsi:type="dcterms:W3CDTF">2021-01-18T15:48:28Z</dcterms:modified>
</cp:coreProperties>
</file>