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personeria\privada\43494202\MARIA I\Plan de Acción Cierres 2017\"/>
    </mc:Choice>
  </mc:AlternateContent>
  <bookViews>
    <workbookView xWindow="0" yWindow="0" windowWidth="21600" windowHeight="9135"/>
  </bookViews>
  <sheets>
    <sheet name="Secretaria General" sheetId="3" r:id="rId1"/>
    <sheet name="PLANEACION Y COMUNICACIONES" sheetId="4" r:id="rId2"/>
    <sheet name="VIGILANCIA" sheetId="5" r:id="rId3"/>
    <sheet name="DERECHOS HUMANOS" sheetId="6" r:id="rId4"/>
    <sheet name="COLECTIVOS" sheetId="7" r:id="rId5"/>
    <sheet name="FAMILIA" sheetId="8" r:id="rId6"/>
    <sheet name="CONTROL INTERNO" sheetId="9" r:id="rId7"/>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A25" i="3" l="1"/>
  <c r="Y25" i="3"/>
  <c r="AA7" i="3"/>
  <c r="AA24" i="3" s="1"/>
  <c r="Z7" i="3"/>
  <c r="Z24" i="3" s="1"/>
  <c r="Y7" i="3"/>
  <c r="Y24" i="3" s="1"/>
  <c r="X7" i="3"/>
  <c r="X24" i="3" s="1"/>
  <c r="AB24" i="3" l="1"/>
  <c r="Z28" i="7"/>
  <c r="AA28" i="7"/>
  <c r="AA29" i="7"/>
  <c r="X28" i="7"/>
  <c r="Y28" i="7"/>
  <c r="Y29" i="7"/>
  <c r="AB28" i="7"/>
  <c r="AC25" i="7"/>
  <c r="AC24" i="7"/>
  <c r="AC23" i="7"/>
  <c r="AC22" i="7"/>
  <c r="AC21" i="7"/>
  <c r="AC19" i="7"/>
  <c r="AC17" i="7"/>
  <c r="AC15" i="7"/>
  <c r="AC14" i="7"/>
  <c r="AC13" i="7"/>
  <c r="AC12" i="7"/>
  <c r="AC11" i="7"/>
  <c r="AC10" i="7"/>
  <c r="AC8" i="7"/>
  <c r="R33" i="9"/>
  <c r="R29" i="9"/>
  <c r="R36" i="9"/>
  <c r="Z20" i="8"/>
  <c r="AA20" i="8"/>
  <c r="Z21" i="8"/>
  <c r="X20" i="8"/>
  <c r="Y20" i="8"/>
  <c r="X21" i="8"/>
  <c r="AB20" i="8"/>
  <c r="Z32" i="6"/>
  <c r="Y32" i="6"/>
  <c r="X32" i="6"/>
  <c r="AA32" i="6"/>
  <c r="AB32" i="6"/>
  <c r="Z33" i="6"/>
  <c r="X33" i="6"/>
  <c r="AA18" i="5"/>
  <c r="X18" i="5"/>
  <c r="X20" i="4"/>
  <c r="Y20" i="4"/>
  <c r="Z20" i="4"/>
  <c r="AA20" i="4"/>
  <c r="AB20" i="4"/>
  <c r="Z21" i="4"/>
  <c r="X21" i="4"/>
</calcChain>
</file>

<file path=xl/comments1.xml><?xml version="1.0" encoding="utf-8"?>
<comments xmlns="http://schemas.openxmlformats.org/spreadsheetml/2006/main">
  <authors>
    <author>personeria 2</author>
    <author>Maria Isabel Ramirez Giraldo</author>
  </authors>
  <commentList>
    <comment ref="AB7" authorId="0" shapeId="0">
      <text>
        <r>
          <rPr>
            <b/>
            <sz val="9"/>
            <color indexed="81"/>
            <rFont val="Tahoma"/>
            <family val="2"/>
          </rPr>
          <t xml:space="preserve">Primer Trimestre: 3.441 de Atención al Ciudadano mas 106 PQRS Otros Medios mas 105 PQRS de Casa de Justicia; para un total de 3.652;  7 no se atendieron oportunamente (3.652-7=3645/3.652 *100 =99.80%, que corrersponde al 24,95% y Segundo Trimestre: 3001 de Atenció al Ciudadano mas 91 PQRS Otros Medios y WEB; 304 de casa de justicia. Total 3,396 y 30 no fueron respondidas dentro del termino. (las PQRS que quedarón pendientes corresponden a Seguimientos)
Tercer Trimestre: 3149  de Atención al Ciudadano mas 171 PQRS Otros Medios y WEB mas 504 PQRS de Casa de Justicia; para un total de 3.824; 20 no se atendieron oportunamente.
Cuarto trimestre: 2997 atenciones al ciudadano, más 118 PQRS otros medios y WEB, más 438 atenciones en casa justicia; para un total de 3553; 
</t>
        </r>
        <r>
          <rPr>
            <b/>
            <i/>
            <sz val="9"/>
            <color indexed="81"/>
            <rFont val="Tahoma"/>
            <family val="2"/>
          </rPr>
          <t>'</t>
        </r>
        <r>
          <rPr>
            <b/>
            <sz val="9"/>
            <color indexed="81"/>
            <rFont val="Tahoma"/>
            <family val="2"/>
          </rPr>
          <t>no se atendieron oportunamente 5.</t>
        </r>
      </text>
    </comment>
    <comment ref="AB8" authorId="1" shapeId="0">
      <text>
        <r>
          <rPr>
            <sz val="9"/>
            <color indexed="81"/>
            <rFont val="Tahoma"/>
            <family val="2"/>
          </rPr>
          <t>En el primer trimestre se realizaron 450 encuestas de satisfacción, equivalente al 12% del total de la poblaión atendida, que para el primer trimestre del año fue de 3,652 usuarios.
En el segundo trimestre se realizaron 528 encuestas de satisfacción, equivalente al 15,5% del total de la poblaión atendida, que para el segundo trimestre del año fue de 3,396 usuarios.               En el tercer trimestre se realizaron  615 encuestas de satisfacción, equivalente al .16% del total de la poblaión atendida, que para el tercer trimestre del año fue de 3,824 usuarios.                        En el cuarto trimestre del año se realizaron 349 encuestas de satisfacción equivalentes al 13,4% del total de la población atendida, que para el cuarto trimestre del año fue de 2,594 usuarios.</t>
        </r>
      </text>
    </comment>
  </commentList>
</comments>
</file>

<file path=xl/sharedStrings.xml><?xml version="1.0" encoding="utf-8"?>
<sst xmlns="http://schemas.openxmlformats.org/spreadsheetml/2006/main" count="1416" uniqueCount="453">
  <si>
    <t>PLAN DE ACCIÓN</t>
  </si>
  <si>
    <t>CÓDIGO: FPI-01</t>
  </si>
  <si>
    <t>VERSIÓN: 03</t>
  </si>
  <si>
    <t>FECHA: 30/01/ 2017</t>
  </si>
  <si>
    <t xml:space="preserve">   PROGRAMACIÓN</t>
  </si>
  <si>
    <t>SEGUIMIENTO</t>
  </si>
  <si>
    <t>No. Directriz</t>
  </si>
  <si>
    <t>DIRECTRIZ ESTRATEGICA</t>
  </si>
  <si>
    <t>PROCESO</t>
  </si>
  <si>
    <t>OBJETIVO ESTRATÉGICO</t>
  </si>
  <si>
    <t>OBJETIVO DEL PROCESO</t>
  </si>
  <si>
    <t>PROYECTO</t>
  </si>
  <si>
    <t>ACTIVIDADES DEL PROCESO</t>
  </si>
  <si>
    <t>CRONOGRAMA</t>
  </si>
  <si>
    <t>INDICADORES</t>
  </si>
  <si>
    <t xml:space="preserve">RESPONSABLE </t>
  </si>
  <si>
    <t>PERIODO</t>
  </si>
  <si>
    <t>META</t>
  </si>
  <si>
    <t>AVANCE</t>
  </si>
  <si>
    <t>ACCIONES SEGÚN RESULTADO</t>
  </si>
  <si>
    <t>E</t>
  </si>
  <si>
    <t>F</t>
  </si>
  <si>
    <t>M</t>
  </si>
  <si>
    <t>A</t>
  </si>
  <si>
    <t>J</t>
  </si>
  <si>
    <t>S</t>
  </si>
  <si>
    <t>O</t>
  </si>
  <si>
    <t>N</t>
  </si>
  <si>
    <t>D</t>
  </si>
  <si>
    <t>1 TRIM</t>
  </si>
  <si>
    <t>4TRIM</t>
  </si>
  <si>
    <t>x</t>
  </si>
  <si>
    <t>X</t>
  </si>
  <si>
    <t>2 TRIM</t>
  </si>
  <si>
    <t>3 TRIM</t>
  </si>
  <si>
    <t>2TRIM</t>
  </si>
  <si>
    <t>3TRIM</t>
  </si>
  <si>
    <t xml:space="preserve">Gestión Transparente con Calidad y Buen Gobierno Hacia la Comunidad </t>
  </si>
  <si>
    <t>Planeación Institucional</t>
  </si>
  <si>
    <t xml:space="preserve">Garantizar el cumplimiento de las directrices nacionales, </t>
  </si>
  <si>
    <t>Direccionar la planeacion estrategica de la Personeria en armonia con su mision</t>
  </si>
  <si>
    <t xml:space="preserve">Sostenimiento y Mejoramiento Continuo del Sistema integrado de Gestión </t>
  </si>
  <si>
    <t>Verificar la eficacia, eficiencia y efectividad de los  Planes Institucionales (Plan de Acción, Plan Anticorrupción, entre otros) y Sistema Integrado de Gestión</t>
  </si>
  <si>
    <t xml:space="preserve">Planes Verificados / Planes Institucionales Aprobados </t>
  </si>
  <si>
    <t>Personero</t>
  </si>
  <si>
    <r>
      <rPr>
        <b/>
        <sz val="8"/>
        <color theme="1"/>
        <rFont val="Arial"/>
        <family val="2"/>
      </rPr>
      <t xml:space="preserve">Trim 4: </t>
    </r>
    <r>
      <rPr>
        <sz val="8"/>
        <color theme="1"/>
        <rFont val="Arial"/>
        <family val="2"/>
      </rPr>
      <t xml:space="preserve">Se realizó el 16 y 17 de noviembre 2017, la auditoria de seguimiento por parte del ICONTEC. Con la cual se pretendía determinar la conformidad del sistema de gestión según los requerimientos mínimos de la norma y su eficacia. Se realizó el 18 de octubre de 2017 el seguimiento a los planes de acción del tercer trimestre. En octubre se realizó el seguimiento a los riesgos de proceso, del periodo comprendido entre 01/07/2017 al 30/09/2017 encontrando que para el proceso de Atención al Ciudadano se materializó el riesgo de Demora en la atención de las PQRD por lo tanto a través de la Secretaría General, se solicitó a los líderes de los procesos la obligación de cumplir los tiempos en las respuestas de las PQRDS.
</t>
    </r>
  </si>
  <si>
    <t>Estratégia de Gobierno en Linea implementada</t>
  </si>
  <si>
    <t xml:space="preserve">Dar cumplimiento a la herramienta de monitoreo y seguimiento de la estrategia de Gobierno en Línea y su periodicidad y verificar la información en el SUIT </t>
  </si>
  <si>
    <t>Verificar el cumplimiento del  Plan de Acción GEL</t>
  </si>
  <si>
    <r>
      <rPr>
        <b/>
        <sz val="8"/>
        <color theme="1"/>
        <rFont val="Arial"/>
        <family val="2"/>
      </rPr>
      <t>Trim 4:</t>
    </r>
    <r>
      <rPr>
        <sz val="8"/>
        <color theme="1"/>
        <rFont val="Arial"/>
        <family val="2"/>
      </rPr>
      <t xml:space="preserve"> La última actividad realizada en la herramienta del SUIT fue el 24 de agosto que se diligenciaron los formatos de inscripción de los servicios que presta le entidad, los cuales fueron aprobados el 25 de agosto</t>
    </r>
  </si>
  <si>
    <t>Actualizar el portafolio de servicios y trámites de la entidad y realizar la difusión y publicación en el portal Web.</t>
  </si>
  <si>
    <t>Portafolio de servicios actualizado</t>
  </si>
  <si>
    <r>
      <rPr>
        <b/>
        <sz val="8"/>
        <color theme="1"/>
        <rFont val="Arial"/>
        <family val="2"/>
      </rPr>
      <t>Trim 4:</t>
    </r>
    <r>
      <rPr>
        <sz val="8"/>
        <color theme="1"/>
        <rFont val="Arial"/>
        <family val="2"/>
      </rPr>
      <t xml:space="preserve"> La última actualización del portafolio de servicios fue el 19 de julio. </t>
    </r>
  </si>
  <si>
    <t xml:space="preserve">Realizar seguimiento a los espacios electrónicos de interacción (Buzon Virtual del PQRSD y pagina Web) y participación ciudadana </t>
  </si>
  <si>
    <t>Espacios verificados / espacios electrónicos existentes</t>
  </si>
  <si>
    <r>
      <rPr>
        <b/>
        <sz val="8"/>
        <color theme="1"/>
        <rFont val="Arial"/>
        <family val="2"/>
      </rPr>
      <t>Trim 4:</t>
    </r>
    <r>
      <rPr>
        <sz val="8"/>
        <color theme="1"/>
        <rFont val="Arial"/>
        <family val="2"/>
      </rPr>
      <t>Se realizó el ultimo seguimiento a los mecanismos de participación ciudadana con corte a junio, según informe de control interno (Este informe es con corte semestral, el proximo reporte es en el mes de enero)</t>
    </r>
  </si>
  <si>
    <t xml:space="preserve">Recolección de información como insumo para la realización de un diagnóstico de la entidad, como soporte para la construcción del Plan Estratégico de las Tecnologías de la Información (PETI) en el año 2018 </t>
  </si>
  <si>
    <t>Documento de informaciòn recolectada para diagnostico.</t>
  </si>
  <si>
    <r>
      <rPr>
        <b/>
        <sz val="8"/>
        <color theme="1"/>
        <rFont val="Arial"/>
        <family val="2"/>
      </rPr>
      <t>Trim 4:</t>
    </r>
    <r>
      <rPr>
        <sz val="8"/>
        <color theme="1"/>
        <rFont val="Arial"/>
        <family val="2"/>
      </rPr>
      <t>Se realizó un documento en el cual se avanza en los siguientes temas establecidos en la Guía Cómo Estructurar el Plan Estratégico de Tecnologías de la Información – PETI, Guía técnica, Versión 1.0 de MINTIC: Objetivo general y objetivos específicos, Alcance,  Marco normativo, Análisis de la situación actual, se describe lo realizado en la estrategia TI durante la vigencia 2017, Sistemas de información, se describe el software de PQRDS usado por la Personería y el inventario de los sistemas de apoyo, Servicios tecnológicos se describe las estrategias de promoción para el sitio web,  Gestión de la información: Se describe el manejo de las copias de seguridad de la información en los servidores, Gobierno TI: Se describe a los contratistas que apoyaron el tema de las TI en la entidad durante el año 2017, Análisis financiero: Se describe el presupuesto usado durante la vigencia 2017 en el apoyo a las TI.</t>
    </r>
  </si>
  <si>
    <t>Verificar el cumplimiento de la publicación en la pagina web de datos abiertos que sean definidos por el Comite de Datos Abiertos</t>
  </si>
  <si>
    <t>Información publicada</t>
  </si>
  <si>
    <r>
      <rPr>
        <b/>
        <sz val="8"/>
        <color theme="1"/>
        <rFont val="Arial"/>
        <family val="2"/>
      </rPr>
      <t>Trim 4:</t>
    </r>
    <r>
      <rPr>
        <sz val="8"/>
        <color theme="1"/>
        <rFont val="Arial"/>
        <family val="2"/>
      </rPr>
      <t xml:space="preserve"> La última publicación en la página web del inventario de datos abiertos fue el 14 de septiembre.</t>
    </r>
  </si>
  <si>
    <t>Modernización Administrativa y Desarrollo Organizacional Permanente</t>
  </si>
  <si>
    <t>Gestión de las Comunicaciones</t>
  </si>
  <si>
    <t xml:space="preserve">Fortalecer y modernizar la institución desarrollando estratégicamente el Talento Humano, las instalaciones físicas y la implementación de nuevas tecnologías de la información  </t>
  </si>
  <si>
    <t xml:space="preserve">
Desarrollar estrategias comunicacionales que permitan la interaccion con los diferentes publicos de la entidad en el cumplimiento de su filosofia institucional posicionando la imagen corporativa
</t>
  </si>
  <si>
    <t xml:space="preserve">Construccion e implementacion Anual del Plan de Comunicaciones y el Plan de Medios </t>
  </si>
  <si>
    <t>Adoptar y dar cumplimiento al plan de comunicaciones y plan de medios</t>
  </si>
  <si>
    <t>plan de comunicaciones y plan de medios</t>
  </si>
  <si>
    <r>
      <rPr>
        <b/>
        <sz val="8"/>
        <color theme="1"/>
        <rFont val="Arial"/>
        <family val="2"/>
      </rPr>
      <t>Trim 4:</t>
    </r>
    <r>
      <rPr>
        <sz val="8"/>
        <color theme="1"/>
        <rFont val="Arial"/>
        <family val="2"/>
      </rPr>
      <t xml:space="preserve"> El plan de comunicaciones y de medios se adoptó por medio de la Resolución 138 del 29 de septiembre y se le ha dado cumplimiento durante todo el ultimo trimestre 2017. Cabe anotar que todas las actividades comunicaciones establecidas en el mismo se llevaron a cabo durante toda la vigencia.</t>
    </r>
  </si>
  <si>
    <t xml:space="preserve">Desarrollar las actividades comunicacionales establecidas en las Delegaturas de acuerdo con  el plan de comunicaciones vigente </t>
  </si>
  <si>
    <t xml:space="preserve">Actividades publicadas / Actividades reportadas </t>
  </si>
  <si>
    <r>
      <rPr>
        <b/>
        <sz val="8"/>
        <color theme="1"/>
        <rFont val="Arial"/>
        <family val="2"/>
      </rPr>
      <t>Trim 4:</t>
    </r>
    <r>
      <rPr>
        <sz val="8"/>
        <color theme="1"/>
        <rFont val="Arial"/>
        <family val="2"/>
      </rPr>
      <t xml:space="preserve"> La personeria realizó 35 actividades comunicacionales en el trimestre,de las diferentes delegaturas y procesos.</t>
    </r>
  </si>
  <si>
    <t>Incrementar en un 30 % la participación en redes sociales de la comunidad Itaguiseña (Posicionamiento de la marca)</t>
  </si>
  <si>
    <t>Posicionamiento de la marca en un 30%</t>
  </si>
  <si>
    <r>
      <rPr>
        <b/>
        <sz val="8"/>
        <color theme="1"/>
        <rFont val="Arial"/>
        <family val="2"/>
      </rPr>
      <t>Trim 4:</t>
    </r>
    <r>
      <rPr>
        <sz val="8"/>
        <color theme="1"/>
        <rFont val="Arial"/>
        <family val="2"/>
      </rPr>
      <t xml:space="preserve"> Entre las diferentes redes sociales: Facebook, Instagram, Twitter y YouTube se incremento en promedio en un 22.5% la participaciòn de la comunidad itaguiseña en las redes sociales con respecto a las estadisticas de diciembre 2016. La red social en que mas participa la comunidad es en Facebook, esta fue la que mas se acercó al cumplimiento de la meta de posicionamiento de marca con un 25% de participación.  Cabe anotar que la red social Instagram tuvo un porcentaje de participación con respecto al 2016 de 36%
</t>
    </r>
  </si>
  <si>
    <t xml:space="preserve">Adecuar la página web institucional con los requerimientos de Gobierno en Línea </t>
  </si>
  <si>
    <t>Pagina web ajustada según gobierno en linea</t>
  </si>
  <si>
    <t>10.0%</t>
  </si>
  <si>
    <t>54.6%</t>
  </si>
  <si>
    <t>5.4%</t>
  </si>
  <si>
    <r>
      <rPr>
        <b/>
        <sz val="8"/>
        <color theme="1"/>
        <rFont val="Arial"/>
        <family val="2"/>
      </rPr>
      <t>Trim 4:</t>
    </r>
    <r>
      <rPr>
        <sz val="8"/>
        <color theme="1"/>
        <rFont val="Arial"/>
        <family val="2"/>
      </rPr>
      <t xml:space="preserve"> Según la estrategia de Gobierno en línea, los avances de publicaciones exigidas se evidencian en el sitio Web de la Personería, con un cumplimiento del 64.6% porcentaje que incrementó con la participación en el concurso máxima velocidad del Ministerio de las TIC
</t>
    </r>
  </si>
  <si>
    <t>Divulgar el plan de participación por medios electrónicos</t>
  </si>
  <si>
    <t>Plan de participación divulgado</t>
  </si>
  <si>
    <r>
      <rPr>
        <b/>
        <sz val="8"/>
        <color theme="1"/>
        <rFont val="Arial"/>
        <family val="2"/>
      </rPr>
      <t>Trim 4:</t>
    </r>
    <r>
      <rPr>
        <sz val="8"/>
        <color theme="1"/>
        <rFont val="Arial"/>
        <family val="2"/>
      </rPr>
      <t xml:space="preserve"> El plan de participación ciudadana y de rendición de cuentas fue divulgado por la página web el 31 de agosto de 2017.</t>
    </r>
  </si>
  <si>
    <t>No. DIRECTRIZ</t>
  </si>
  <si>
    <t>4 TRIM</t>
  </si>
  <si>
    <t>Conducta Fiscal y Administrativa Efectiva</t>
  </si>
  <si>
    <t>Vigilancia Administrativa de la Conducta Fiscal</t>
  </si>
  <si>
    <t>Vigilar de manera permanente la conducta oficial y administrativa de quienes desempeñan funciones públicas, con el fin de garantizar una gestión municipal transparente.</t>
  </si>
  <si>
    <t>Ejercer la función disciplinaria y de vigilancia administrativa, de oficio por informe de servidor público o con ocasión de una queja, sobre hechos relacionados con la conducta desplegada por los servidores públicos del orden municipal tanto del nivel central como de sus entes descentralizados en ejercicio de sus funciones.</t>
  </si>
  <si>
    <t>Modernización tecnológica en el proceso de vigilancia administrativa</t>
  </si>
  <si>
    <t>Realizar seminario a Servidores públicos (Derecho Disciplinario)</t>
  </si>
  <si>
    <t>Número de seminarios realizados/Número de seminarios programados.</t>
  </si>
  <si>
    <t>Personero Delegado para la Viigilancia Administrativa</t>
  </si>
  <si>
    <t xml:space="preserve">El día 9 de marzo de 2017 se llevó a cabo el seminario “Código de Policía y convivencia” </t>
  </si>
  <si>
    <t>Visitas especiales a dependencias del ente territorial donde se presente mayor número de quejas.</t>
  </si>
  <si>
    <t>Número de visitas realizadas/Número de visitas programadas</t>
  </si>
  <si>
    <r>
      <t xml:space="preserve">El </t>
    </r>
    <r>
      <rPr>
        <sz val="8"/>
        <color indexed="8"/>
        <rFont val="Arial"/>
        <family val="2"/>
      </rPr>
      <t xml:space="preserve">18 de diciembre </t>
    </r>
    <r>
      <rPr>
        <sz val="8"/>
        <color indexed="8"/>
        <rFont val="Arial"/>
        <family val="2"/>
      </rPr>
      <t>de 2017 se realizó visita especial a la Secretaría de Salud y Protección Social del M</t>
    </r>
    <r>
      <rPr>
        <sz val="8"/>
        <color indexed="8"/>
        <rFont val="Calibri"/>
        <family val="2"/>
      </rPr>
      <t>unicipio de Itagüí</t>
    </r>
    <r>
      <rPr>
        <sz val="11"/>
        <color indexed="8"/>
        <rFont val="Arial"/>
        <family val="2"/>
      </rPr>
      <t xml:space="preserve"> </t>
    </r>
  </si>
  <si>
    <t>Tramitar las solicitudes de acciones disciplinarias presentadas por los ciudadanos por funcionarios públicos o de oficio.</t>
  </si>
  <si>
    <t>Número de acciones tramitadas/ Número de acciones presentadas</t>
  </si>
  <si>
    <t>Personero Delegado para la Viigilancia Administrativa y Profesional universitario</t>
  </si>
  <si>
    <t>En el período comprendido entre octubre y diciembre de 2017, ingresaron 57 quejas y se evacuaron 55.</t>
  </si>
  <si>
    <t>Evacuar las indagaciones preliminares asignadas, que se encuentren en etapa de evaluación</t>
  </si>
  <si>
    <t>Número de indagaciones preliminares evacuadas/número de indagaciones preliminares que se encuentran en etapa de evaluación</t>
  </si>
  <si>
    <t>Personero Delegado para la Viigilancia Administrativa y Profesional Universitario</t>
  </si>
  <si>
    <t>En el período comprendido entre octubre y diciembre de 2017, se tenían 13 indagaciones vencidas, de las cuales se evaluaron 7.</t>
  </si>
  <si>
    <t>Evacuar las Investigaciones Disciplinarias, que se encuentren en etapa de avaluación.</t>
  </si>
  <si>
    <t>Número de investigaciones disciplinarias evacuadas/número de investigaciones disciplinarias que se encuentran en etapa de evaluación</t>
  </si>
  <si>
    <t xml:space="preserve">En el periodo comprendido entre octubre y diciembre, se tenían 8 investigaciones disciplinarias vencidas, de las cuales se evaluaron 5. </t>
  </si>
  <si>
    <t>Reportar información para publicar según el Plan de comunicaciones y medios</t>
  </si>
  <si>
    <t>Número de reportes realizados / número de reportes programados</t>
  </si>
  <si>
    <t>Se proyectó el artículo “Decisión Inhibitoria en el Proceso Disciplinario”</t>
  </si>
  <si>
    <t>Dar cumplimiento a las comisiones conferidas por las diferentes autoridades</t>
  </si>
  <si>
    <t>Número de comisiones cumplidas/número de comisiones asignadas</t>
  </si>
  <si>
    <t xml:space="preserve">Se recibieron 4 comisiones, a las cuales se les impartió el trámite para el cual se comisionó. </t>
  </si>
  <si>
    <t>Resolver los derehos de petición y PQRDSF asignados a la Dependencia</t>
  </si>
  <si>
    <t>Número de derechos de petición y PQRDSF cumplidos/número de peticiones y PQRDSF asignados</t>
  </si>
  <si>
    <t xml:space="preserve">Se registaron 79 PQRDSF, impartiendo trámite a la totalidad. </t>
  </si>
  <si>
    <t>Alimentar el Software desde los procesos iniciados en el año 2016.</t>
  </si>
  <si>
    <t>Número de quejas y procesos ingresados al sistema/Número de quejas, procesos existentes.</t>
  </si>
  <si>
    <t>Secretaria Ejecutiva</t>
  </si>
  <si>
    <t xml:space="preserve">Se ingresaron la totalidad de los procesos </t>
  </si>
  <si>
    <t>ACCIONES SEGÚN RESULTADO TERCER TRIMESTRE</t>
  </si>
  <si>
    <t>INDICA-DORES</t>
  </si>
  <si>
    <t xml:space="preserve">RESPONSA-BLE </t>
  </si>
  <si>
    <t>2  TRIM</t>
  </si>
  <si>
    <t>DEFENSA DE LA DIGNIDAD HUMANA</t>
  </si>
  <si>
    <t>PROMOCIÓN DE LOS DERECHOS HUMANOS</t>
  </si>
  <si>
    <t xml:space="preserve">Fortalecer la cultura por el reconocimiento y el respeto por los derechos humanos en la comunida Itaguiseña </t>
  </si>
  <si>
    <t xml:space="preserve">
Velar por la promoción y defensa de los Derechos Humanos de la comunidad Itagüiseña.</t>
  </si>
  <si>
    <t>OBSERVATORIO EN SALUD</t>
  </si>
  <si>
    <t xml:space="preserve">Elaboracion del plan de trabajo y presentacion del  diagnostico para la implementacion de un observatorio de salud </t>
  </si>
  <si>
    <t>-</t>
  </si>
  <si>
    <t>Delegado Para los Derechosa Humanos</t>
  </si>
  <si>
    <r>
      <t xml:space="preserve">Acumulado: 100%  META CUMPLIDA CUARTO TRIMESTRE
Acciones del 4 Trimestre: </t>
    </r>
    <r>
      <rPr>
        <sz val="9"/>
        <color theme="1"/>
        <rFont val="Arial"/>
        <family val="2"/>
      </rPr>
      <t xml:space="preserve">Se realizó dos actividades; el 9 de noviembre, emisión en vivo por la red pagina de la Pesoneria- Facebook, dirigido a la comunidad donde se informaba sobre la implementación del observatorio en salud en el municipio d eItaguí, se concedieorn respuesta a los oyentes se realizó 341 reproducciones,  cinco compartidas y tres comentarios en vivo.
El 30 de noviembre/2017, se asiste a la mesa de trabajo en salud con participación del area metropolitana donde se trabaja el tema de la salud de la población interna.
</t>
    </r>
    <r>
      <rPr>
        <b/>
        <sz val="9"/>
        <color theme="1"/>
        <rFont val="Arial"/>
        <family val="2"/>
      </rPr>
      <t/>
    </r>
  </si>
  <si>
    <t>RED DE PERSONEROS ESTUDIANTILES</t>
  </si>
  <si>
    <t>Conformar la red de personeros estudiantiles del municipio de Itaguí</t>
  </si>
  <si>
    <t>Red conformada/ Red  proyectada</t>
  </si>
  <si>
    <r>
      <rPr>
        <b/>
        <sz val="9"/>
        <color theme="1"/>
        <rFont val="Arial"/>
        <family val="2"/>
      </rPr>
      <t>Acumulado: 100% META CUMPLIDA CUARTO TRIMESTRE</t>
    </r>
    <r>
      <rPr>
        <sz val="9"/>
        <color theme="1"/>
        <rFont val="Arial"/>
        <family val="2"/>
      </rPr>
      <t xml:space="preserve">
</t>
    </r>
    <r>
      <rPr>
        <b/>
        <sz val="9"/>
        <color theme="1"/>
        <rFont val="Arial"/>
        <family val="2"/>
      </rPr>
      <t>4° Trimestre:</t>
    </r>
    <r>
      <rPr>
        <sz val="9"/>
        <color theme="1"/>
        <rFont val="Arial"/>
        <family val="2"/>
      </rPr>
      <t xml:space="preserve"> Reunión con los ingenieros de sistemas revisando la documntación y puesta en marcha del blog en la pagina web de la personeria, presentando observaciones en relación al administrador de los contenidos,  reescribir los artículos, moderar los comentarios de los lectores,  para que sea de una forma sencilla tal como se admininistra un  correo electrónico institucional.
</t>
    </r>
  </si>
  <si>
    <t>FUNCIONAMIENTO DE LA MESA DE PARTICIPACIÓN EFECTIVA DE LAS VÍCTIMAS EN ITAGUÍ</t>
  </si>
  <si>
    <t xml:space="preserve">Realizar el proceso de inscripción a los representantes de las Organizaciones de Mesa de Victimas y de Organizaciones Defensoras de Victimas.
</t>
  </si>
  <si>
    <t>Nro. Inscripciones realizadas/  Nro.  inscripciones solicitadas</t>
  </si>
  <si>
    <r>
      <rPr>
        <b/>
        <sz val="9"/>
        <color theme="1"/>
        <rFont val="Arial"/>
        <family val="2"/>
      </rPr>
      <t>Acumulado: 100%  META CUMPLIDA EN EL PRIMER TRIMESTRE (ENERO A MARZO 2017)</t>
    </r>
    <r>
      <rPr>
        <sz val="9"/>
        <color theme="1"/>
        <rFont val="Arial"/>
        <family val="2"/>
      </rPr>
      <t xml:space="preserve">
</t>
    </r>
  </si>
  <si>
    <t>Realizar  el proceso de elección, presentación e instalación de la Mesa de Víctimas efectiva de Participación de Itagüí, período 2017-2019</t>
  </si>
  <si>
    <t>Elección realizada/Eleccion programada</t>
  </si>
  <si>
    <r>
      <rPr>
        <b/>
        <sz val="9"/>
        <color theme="1"/>
        <rFont val="Arial"/>
        <family val="2"/>
      </rPr>
      <t>Acumulado: 100%  META CUMPLIDA EN EL TERCER TRIMESTRE (AGOSTO 25 ELECCION Y POSESIÓN DE LA MESA DE VICTIMAS)</t>
    </r>
    <r>
      <rPr>
        <sz val="9"/>
        <color theme="1"/>
        <rFont val="Arial"/>
        <family val="2"/>
      </rPr>
      <t xml:space="preserve">
</t>
    </r>
  </si>
  <si>
    <r>
      <rPr>
        <sz val="9"/>
        <rFont val="Arial"/>
        <family val="2"/>
      </rPr>
      <t>Ejercer las actividades</t>
    </r>
    <r>
      <rPr>
        <sz val="9"/>
        <color rgb="FFFF0000"/>
        <rFont val="Arial"/>
        <family val="2"/>
      </rPr>
      <t xml:space="preserve"> </t>
    </r>
    <r>
      <rPr>
        <sz val="9"/>
        <color theme="1"/>
        <rFont val="Arial"/>
        <family val="2"/>
      </rPr>
      <t>como Secretario técnico de la Mesa de Victimas de Itagui</t>
    </r>
  </si>
  <si>
    <t>Nro de reuniones realizadas / Nro de reuniones programadas</t>
  </si>
  <si>
    <r>
      <t xml:space="preserve">Acumulado:  100% META CUMPLIDA AÑO 2017
En el 4° trimestre, </t>
    </r>
    <r>
      <rPr>
        <sz val="9"/>
        <color theme="1"/>
        <rFont val="Arial"/>
        <family val="2"/>
      </rPr>
      <t>se realizó  un total de ocho  (8) reuniones;  de ellas, cinco (5) reuniones con la plenaria de la mesa de Participación, los dias  3 y  26 de octubre, 3, 15 y 30 de noviembre en la cuales se trataron temas sobre, revisión y ajustes al reglamento interno de la Mesa de VIctimas, ejecución presupustal, planeción 2018,  informe de delegados al encuentro dptal de los representantes del adulto mayor, y tres (3) encuentros del comite ejecutivo de la Mesa, los dias  25 de octubre, 16 y 28 de noviembre, para la organización de informes y agenda de las reuniones en pleno.</t>
    </r>
  </si>
  <si>
    <t xml:space="preserve">Despachos comisorios y Notificaciones </t>
  </si>
  <si>
    <t>Dar cumplimiento a las comisiones conferidas por las diferentes autoridades que por demanda remitan a la Entidad</t>
  </si>
  <si>
    <r>
      <t>Acumulado:  100% META CUMPLIDA PARA EL AÑO 2017</t>
    </r>
    <r>
      <rPr>
        <sz val="9"/>
        <color theme="1"/>
        <rFont val="Arial"/>
        <family val="2"/>
      </rPr>
      <t xml:space="preserve">
</t>
    </r>
    <r>
      <rPr>
        <b/>
        <sz val="9"/>
        <color theme="1"/>
        <rFont val="Arial"/>
        <family val="2"/>
      </rPr>
      <t>4° Trimestre: Veintiseis (26) notificiaciones</t>
    </r>
    <r>
      <rPr>
        <sz val="9"/>
        <color theme="1"/>
        <rFont val="Arial"/>
        <family val="2"/>
      </rPr>
      <t>, comisionados por entidades a nivel nacional y regional;   Despachos Judiciales,  incluyendo tribunales de  justicia y paz;  Dpto de Prosperidad Social y Unidad  Especial de Protección y Restitución de Tierras.</t>
    </r>
  </si>
  <si>
    <t>Capacitaciones</t>
  </si>
  <si>
    <t>Realizar las capacitaciones que por demanda soliciten entidades públicas o privadas en temas de Derechos Humanos</t>
  </si>
  <si>
    <t xml:space="preserve">Número de capacitaciones realizadas/número de capacitaciones solicitadas
 </t>
  </si>
  <si>
    <t>Delegado Para los Derechos Humanos</t>
  </si>
  <si>
    <r>
      <rPr>
        <b/>
        <sz val="9"/>
        <color theme="1"/>
        <rFont val="Arial"/>
        <family val="2"/>
      </rPr>
      <t>Acumulado: 100%  META CUMPLIDA AÑO 2017</t>
    </r>
    <r>
      <rPr>
        <sz val="9"/>
        <color theme="1"/>
        <rFont val="Arial"/>
        <family val="2"/>
      </rPr>
      <t xml:space="preserve">
En el 4° Trimestre: Se realizó dos (2) capacitaciones, al personal  uniformado del Comando de Policia de Itagui y  población LGTBI,  con un total de treinta (30) participantes, tema  Mecanismos para la defensa de los derechos humanos y la sana conviviencia.</t>
    </r>
  </si>
  <si>
    <t>Concurso Oratoria "Construyendo Comunidad a traves de a Palabra</t>
  </si>
  <si>
    <t xml:space="preserve">Realizar y acompañar el Concurso de Oratoria vigencia 2017 </t>
  </si>
  <si>
    <t>Número de eventos realizados/número de eventos programados</t>
  </si>
  <si>
    <t xml:space="preserve">Acumulado: 100%  META CUMPLIDA EN EL TERCER TRIMESTRE CON LA PARTICIPACIÓN EN EL CONCURSO NACIONAL EN BOGOTA OBTENIENDO EL SEGUNDO PUESTO EN LA CATEGORIA SUPERIOR
</t>
  </si>
  <si>
    <t>PQRDS</t>
  </si>
  <si>
    <t xml:space="preserve">Dar trámite a las PQRDS de la comunidad
</t>
  </si>
  <si>
    <t>Número de solicitudes resueltas PQRSD /número de solicitudes PQRSD asignadas</t>
  </si>
  <si>
    <r>
      <t xml:space="preserve">Acumulado 100%  meta cumplida 2017
</t>
    </r>
    <r>
      <rPr>
        <sz val="9"/>
        <rFont val="Arial"/>
        <family val="2"/>
      </rPr>
      <t xml:space="preserve">En el 4° trimestre Se atendieron un total de doscientos treinta y siete (237)  solicitudes ingresadas por el sistema de PQRS y el sistema de ventanilla o correspondencia, en temas de salud, educación, adulto mayor,  habitante en condición de calle, familia, el indicador del 100% en oportunidad, satisfacción y calidad en la respuesta e intervenciones ante las entidades requeridas. </t>
    </r>
  </si>
  <si>
    <t>Atención Ciudadano</t>
  </si>
  <si>
    <t>Brindar asesoría y recepcionar declaraciones por hechos victimizantes</t>
  </si>
  <si>
    <t xml:space="preserve"> Nro. de asesorías brindadas  o declaraciones recibidas /nro de asesorías  o declaraciones solicitadas</t>
  </si>
  <si>
    <r>
      <t xml:space="preserve">Acumulado 100% META CUMPLIDA AÑO 2017
</t>
    </r>
    <r>
      <rPr>
        <sz val="9"/>
        <color theme="1"/>
        <rFont val="Arial"/>
        <family val="2"/>
      </rPr>
      <t>En el 4° trimestre se recibieron un total de 32 declaraciones por los hechos vicitmizantes de desplazamiento forzado (25); homicidio (7);  y se brindaron 41 ayudas humanitarias,  18 bonos alimentarios, cuatro (4) en arriendo , quince (15) atenciones en salud y cuatro (4) cupos escolares</t>
    </r>
  </si>
  <si>
    <t>Publicaciones Web</t>
  </si>
  <si>
    <r>
      <t>Acumulado:  100% META CUMPLIDA AÑO 2017</t>
    </r>
    <r>
      <rPr>
        <sz val="9"/>
        <color theme="1"/>
        <rFont val="Arial"/>
        <family val="2"/>
      </rPr>
      <t xml:space="preserve">
Durante el trimestre se reportó, La segunda y tercera jornada por la dignidad con los habitantes en condición de calle,  las mesas de trabajo con Derechos Humanos, Mesa de Víctimas, personeros estudiantiles.
</t>
    </r>
  </si>
  <si>
    <t>Comités Delegados</t>
  </si>
  <si>
    <t>Asistir a los Comités y mesas de trabajo municipales que por competencia o delegación, convoquen a la entidad, en  protección a los derechos humanos.</t>
  </si>
  <si>
    <t xml:space="preserve">                                </t>
  </si>
  <si>
    <r>
      <t xml:space="preserve">Acumulado: 100% META CUMPLIDA AÑO 2017
</t>
    </r>
    <r>
      <rPr>
        <sz val="9"/>
        <color theme="1"/>
        <rFont val="Arial"/>
        <family val="2"/>
      </rPr>
      <t xml:space="preserve">En el </t>
    </r>
    <r>
      <rPr>
        <b/>
        <sz val="9"/>
        <color theme="1"/>
        <rFont val="Arial"/>
        <family val="2"/>
      </rPr>
      <t>4° trimestre</t>
    </r>
    <r>
      <rPr>
        <sz val="9"/>
        <color theme="1"/>
        <rFont val="Arial"/>
        <family val="2"/>
      </rPr>
      <t xml:space="preserve"> se asitió a un total de Cinco (5) comités y Mesa de Trabajo; Diversidad Sexual,  Justicia Transicional, Habitante de Calle, Afrodescendiente y adulto mayor, donde se trataro temas sobre:  aplicación del acuerdo municipal 014 del 15/09/2017,  presentación del informe sobre caracterizacion habitnates de calle, instalacion de la primera mesa, s coformación, funciones y acuerdo municipal que reglamenta la mesa, y presentación de informes presentñados por directora de casa de justicia, Pollicia de Itagui, Personeria, sobre desplazamiento, articulación de bandas criminales y programas para las victimas año 2018.</t>
    </r>
  </si>
  <si>
    <t>Día Nacional de las Víctimas</t>
  </si>
  <si>
    <t>Realizar actividad cultural para la Conmemoración del Día nacional de las víctimas  de acuerdo a la normatividad nacional y municipal vigente</t>
  </si>
  <si>
    <t>Evento realizado/Evento Programado</t>
  </si>
  <si>
    <t>Acumulado: 100%  META CUMPLIDA EN EL SEGUNDO TRIMESTRE (ABRIL A MAYO 2017)</t>
  </si>
  <si>
    <t>Actuaciones a favor Población Interna</t>
  </si>
  <si>
    <t>Actuar en la promoción, prevencion y defensa de los derechos humanos de la poblacion interna del EPC La Paz y de las personas detenidas en  la Estación de Policia  de Itagui.</t>
  </si>
  <si>
    <t>Número de actuaciones realizadas/numero de actuaciones requeridas</t>
  </si>
  <si>
    <r>
      <rPr>
        <b/>
        <sz val="9"/>
        <color theme="1"/>
        <rFont val="Arial"/>
        <family val="2"/>
      </rPr>
      <t>Acumulado:  100% META CUMPLIDA AÑO 2017</t>
    </r>
    <r>
      <rPr>
        <sz val="9"/>
        <color theme="1"/>
        <rFont val="Arial"/>
        <family val="2"/>
      </rPr>
      <t xml:space="preserve">
</t>
    </r>
    <r>
      <rPr>
        <b/>
        <sz val="9"/>
        <color theme="1"/>
        <rFont val="Arial"/>
        <family val="2"/>
      </rPr>
      <t xml:space="preserve">4° Trimestre.  Se realizaron Treinta  y dos (32) actuaciones y  veintiuna (21) acciones de tutela, a </t>
    </r>
    <r>
      <rPr>
        <sz val="9"/>
        <color theme="1"/>
        <rFont val="Arial"/>
        <family val="2"/>
      </rPr>
      <t xml:space="preserve"> favor de los internos, en  protección de los derechos fundamentales, la Dignidad Humana,  Acceso a la administración de justicia,  Debido Proceso, Derecho a la igualdad, Derecho a la salud. Logrando el traslado a los establecimientos carcelarios, atención en salud, respuesta de fondo a sus solicitudes, seguimiento a la situación de hacinamiento, mejoramiento en el suministro de la alimentación,  atención prioritaria en el proceso de reseña, regulación de visitas, mejoramiento en el trato, realización de brigadas de salud e higiene, acercamiento con la familia.
</t>
    </r>
  </si>
  <si>
    <t>Actuaciones ante entidades de Salud</t>
  </si>
  <si>
    <t>Intervenir y realizar verificaciones con el fin de garantizar  la no vulneracion al derecho de la salud de los usuarios  de las entidades hospitalarias</t>
  </si>
  <si>
    <r>
      <rPr>
        <b/>
        <sz val="9"/>
        <rFont val="Arial"/>
        <family val="2"/>
      </rPr>
      <t xml:space="preserve">Acumulado:  100% META CUMPLIDA AÑO 2017
4° Trimestre: </t>
    </r>
    <r>
      <rPr>
        <sz val="9"/>
        <rFont val="Arial"/>
        <family val="2"/>
      </rPr>
      <t xml:space="preserve"> Durante este trimestre se realizaron,  doce (12) actuaciones, ante el entidades hospitaliarias  en la municipalidad, y medicina legal, a  favor de los usuarios, por presuntas vulneraciones en el servicio de atención en salud.</t>
    </r>
  </si>
  <si>
    <t>PROMOCION DE LOS DERECHOS HUMANOS</t>
  </si>
  <si>
    <t>Velar por la promoción y defensa de los Derechos Humanos de la comunidad Itagüiseña.</t>
  </si>
  <si>
    <t>Mesa Derechos Humanos</t>
  </si>
  <si>
    <t>Acompañar y apoyar la Mesa de Derechos Humanos</t>
  </si>
  <si>
    <t>Numero de actividades ejecutadas/ número de actividades programadas</t>
  </si>
  <si>
    <r>
      <rPr>
        <b/>
        <sz val="9"/>
        <color theme="1"/>
        <rFont val="Arial"/>
        <family val="2"/>
      </rPr>
      <t>Acumulado:  100% META CUMPLIDA AÑO 2017</t>
    </r>
    <r>
      <rPr>
        <sz val="9"/>
        <color theme="1"/>
        <rFont val="Arial"/>
        <family val="2"/>
      </rPr>
      <t xml:space="preserve">
</t>
    </r>
    <r>
      <rPr>
        <b/>
        <sz val="9"/>
        <color theme="1"/>
        <rFont val="Arial"/>
        <family val="2"/>
      </rPr>
      <t xml:space="preserve">4° Trimestre: </t>
    </r>
    <r>
      <rPr>
        <sz val="9"/>
        <color theme="1"/>
        <rFont val="Arial"/>
        <family val="2"/>
      </rPr>
      <t>Se realizaron Dos (2)  reuniones ordinarias, con integrantes de la Mesa de Derechos Humanos , los día 4 d eocltubre y 29 de noviembre,   asistencia total 28 integrantes, se dio  a conocer sobre el programa  para las personas  en consumo tipo centro día de atención para la rehabilitación,  y en la segunda reunión se asignaó actividades para la tercera jornada de habitante en condición de calle y consumo con apoyo de la subsecretaria en Salud y Participación Social.</t>
    </r>
  </si>
  <si>
    <t>Habitantes en condición y en calle</t>
  </si>
  <si>
    <t>Realizar encuentros "Por la dignidad de los habitantes en y  condición de calle"</t>
  </si>
  <si>
    <t>Número de brigadas realizadas/numero de brigadas programadas</t>
  </si>
  <si>
    <t>2= 
100%</t>
  </si>
  <si>
    <r>
      <t xml:space="preserve"> Acumulado 100% META CUMPLIDA AÑO 2017
4° trimestre; </t>
    </r>
    <r>
      <rPr>
        <sz val="9"/>
        <color theme="1"/>
        <rFont val="Arial"/>
        <family val="2"/>
      </rPr>
      <t xml:space="preserve">se realizaron dos encuentros por la Dignidad de los habitantes en condicion de calle y poblacion en consumo de sustancias alucinogenas,  el 14  de octubre y 14 de diciembre de 2017, en el Polideportivo de Itaguí, reuniendo un total de doscientos siete(207) personas,  a quienes se les brindó un kit de aseo, higiene, alimentación, barbería, tamizaje visual y vacunación, y se realiza presentación del programa centro día a cargo de la secretaria de salud.
 </t>
    </r>
  </si>
  <si>
    <t>Semana de los Derechios Humanos</t>
  </si>
  <si>
    <t xml:space="preserve">Realizar la Semana de los Derechos Humanos </t>
  </si>
  <si>
    <t>Número de eventos realizados/numero de evetos programados</t>
  </si>
  <si>
    <r>
      <t xml:space="preserve">Acumulado: 100%  META CUMPLIDA EN EL TERCER TRIMESTRE 
</t>
    </r>
    <r>
      <rPr>
        <sz val="9"/>
        <color theme="1"/>
        <rFont val="Arial"/>
        <family val="2"/>
      </rPr>
      <t xml:space="preserve">Realizada entre el 11 y 17 de septiembre con actividades de formación en derechos y deberes  </t>
    </r>
  </si>
  <si>
    <t>Gobierno Escolar</t>
  </si>
  <si>
    <t>Fortalecer el proceso democrático de Gobierno Escolar en los Establecimientos Educativos del municipio.</t>
  </si>
  <si>
    <t>3 
100%</t>
  </si>
  <si>
    <t>Cartilla Personeros Estudiantiles</t>
  </si>
  <si>
    <t xml:space="preserve">Diseñar cartilla "El Personero Estudiantil y sus funciones" </t>
  </si>
  <si>
    <t>No. Cartilla diseñada y editada/N.Cartilla programada</t>
  </si>
  <si>
    <r>
      <rPr>
        <b/>
        <sz val="9"/>
        <rFont val="Arial"/>
        <family val="2"/>
      </rPr>
      <t xml:space="preserve">Acumulado:  100% </t>
    </r>
    <r>
      <rPr>
        <sz val="9"/>
        <rFont val="Arial"/>
        <family val="2"/>
      </rPr>
      <t xml:space="preserve">
Meta cumplida, el  diseño de la cartilla se encuentra en poder del Comité directivo para su aprobacion.</t>
    </r>
  </si>
  <si>
    <t>Acompañamiento Personeros Estudianties</t>
  </si>
  <si>
    <t>Fortalecer a traves de encuentros y capacitaciones a los  Personeros Estudiantiles como garantes de DDHH y/o vinculando a la poblacion educativa</t>
  </si>
  <si>
    <t>número de actividades realizadas /número de actividades programadas</t>
  </si>
  <si>
    <r>
      <rPr>
        <b/>
        <sz val="9"/>
        <rFont val="Arial"/>
        <family val="2"/>
      </rPr>
      <t>Acumulado: 100%  META CUMPLIDA PARA EL AÑ 2017</t>
    </r>
    <r>
      <rPr>
        <sz val="9"/>
        <rFont val="Arial"/>
        <family val="2"/>
      </rPr>
      <t xml:space="preserve">
4° TRIMESTRE: Se realizó dos (2) encuentros con los personeros estudiantiles los días 22 y 29 de noviembre de 2017, donde se tocaron temas sobre la red estudiantil y presentaron informes sobre sus activiades 2017</t>
    </r>
  </si>
  <si>
    <t>Manuales de Conviviencia</t>
  </si>
  <si>
    <t xml:space="preserve">Identificar a partir del resultado de la revisión a los  Manuales de Convivencia efectuados por la Universidad de Antioquia, cuales son los aspectos que generan mas complejidad en las Instituciones Educativas </t>
  </si>
  <si>
    <t>Informe presentados/ Informe detectados</t>
  </si>
  <si>
    <t xml:space="preserve">Acumulado: 100%  META CUMPLIDA EN EL TERCER TRIMESTRE
</t>
  </si>
  <si>
    <t>LA PAZ Y LA CONVIVENCIA, GESTORES DE OPORTUNIDADES EN EL MARCO DEL POST-CONFLICTO.</t>
  </si>
  <si>
    <t>Promoción y protección de los derechos humanos, colectivos y del ambiente</t>
  </si>
  <si>
    <t>Coordinar con los diferentes entes vinculados de acuerdo a sus competencias una eficiente atención ciudadanía -independiente de su condición-, con el fin de apoyar los procesos de paz y convivencia que se generen en el Municipio</t>
  </si>
  <si>
    <t>Implementar un centro de Mediación que contribuya a la consolidación de la cultura en la solución pacífcia de conflictos y la sana conviviencia</t>
  </si>
  <si>
    <t>Centro de Mediación de Conflictos</t>
  </si>
  <si>
    <t>Suscripcion de Convenio con una Universidad Publica o Privada  para dictar curso de forrmacion en mediacion de conflictos  dirigida a Servidores de la Personeria Municipal y Personeros Estudiantiles</t>
  </si>
  <si>
    <t>No. convenio formalizado/NO. convenio solicitados</t>
  </si>
  <si>
    <t>Efectividad por la defensa de los derechos colectivos y del ambiente</t>
  </si>
  <si>
    <t>Garantizar la promoción y defensa de los derechos colectivos y del ambiente de la comunidad itagüiseña, en cumplimiento de las normas, políticas y actuaciones públicas.</t>
  </si>
  <si>
    <t>Velar por la promoción y defensa de los Derechos Humanos, las garantías fundamentales, los derechos colectivos y del ambiente de la comunidad itagüiseña.</t>
  </si>
  <si>
    <t xml:space="preserve">Diagnóstico para la implementación de un observatorio ambiental.  </t>
  </si>
  <si>
    <t>Comparación de temas ambientales frente al Plan de Desarrollo del municipio de Itagüí en relación con el plan de desarrollo Nacional Departamental.</t>
  </si>
  <si>
    <t>Informe</t>
  </si>
  <si>
    <t>Delegada Derechos Colectivos y Ambiente</t>
  </si>
  <si>
    <r>
      <rPr>
        <b/>
        <sz val="9"/>
        <rFont val="Arial"/>
        <family val="2"/>
      </rPr>
      <t>Acumulado</t>
    </r>
    <r>
      <rPr>
        <sz val="9"/>
        <rFont val="Arial"/>
        <family val="2"/>
      </rPr>
      <t xml:space="preserve"> : 1
Cuadro inicial de comparación que contiene disposiciones  normativas y legales dispuestas en los tres planes de Desarrollo, Nacional, Departamental y local.  
</t>
    </r>
    <r>
      <rPr>
        <b/>
        <sz val="9"/>
        <rFont val="Arial"/>
        <family val="2"/>
      </rPr>
      <t>Indicador:</t>
    </r>
    <r>
      <rPr>
        <sz val="9"/>
        <rFont val="Arial"/>
        <family val="2"/>
      </rPr>
      <t xml:space="preserve"> 1 informe. </t>
    </r>
  </si>
  <si>
    <t>Mesas de trabajo, reuniones  y talleres con  actores que participan en el proceso</t>
  </si>
  <si>
    <t xml:space="preserve">Nro de actividades realizadas/ número de actividades programadas </t>
  </si>
  <si>
    <t>14,28%</t>
  </si>
  <si>
    <t>Documento preliminar del diagnóstico</t>
  </si>
  <si>
    <t>Informe preliminar</t>
  </si>
  <si>
    <r>
      <rPr>
        <b/>
        <sz val="9"/>
        <rFont val="Arial"/>
        <family val="2"/>
      </rPr>
      <t>Acumulado: 1</t>
    </r>
    <r>
      <rPr>
        <sz val="9"/>
        <rFont val="Arial"/>
        <family val="2"/>
      </rPr>
      <t xml:space="preserve">
informe entregado en el cuarto trimestre. 
</t>
    </r>
    <r>
      <rPr>
        <b/>
        <sz val="9"/>
        <rFont val="Arial"/>
        <family val="2"/>
      </rPr>
      <t>Indicador:</t>
    </r>
    <r>
      <rPr>
        <sz val="9"/>
        <rFont val="Arial"/>
        <family val="2"/>
      </rPr>
      <t xml:space="preserve"> 1 informe. </t>
    </r>
  </si>
  <si>
    <t>Fortalecimiento de Gestión de Veedurías</t>
  </si>
  <si>
    <t>Capacitación a veedores en el ejercicio del control y vigilancia de lo público, herramientas jurídicas y participación ciudadana.</t>
  </si>
  <si>
    <t>Numero de capacitaciones realizadas/número de capacitaciones programadas</t>
  </si>
  <si>
    <r>
      <t xml:space="preserve">Acumulado: 100%
3 trimestre: 4 actividades
</t>
    </r>
    <r>
      <rPr>
        <sz val="9"/>
        <rFont val="Arial"/>
        <family val="2"/>
      </rPr>
      <t>1.julio 07Capacitación y sensibilización en auditorio Fundación Diego Echavarría Misas. 
2. Agosto 18 a octubre 05. Capacitación. Proceso de Fortalecimiento Veedurías con la Veeduría Universidad de Antioquia y Fundación Sonrie. taller teorico - práctico 20 horas</t>
    </r>
    <r>
      <rPr>
        <b/>
        <sz val="9"/>
        <rFont val="Arial"/>
        <family val="2"/>
      </rPr>
      <t xml:space="preserve">. 
</t>
    </r>
    <r>
      <rPr>
        <sz val="9"/>
        <rFont val="Arial"/>
        <family val="2"/>
      </rPr>
      <t>3</t>
    </r>
    <r>
      <rPr>
        <b/>
        <sz val="9"/>
        <rFont val="Arial"/>
        <family val="2"/>
      </rPr>
      <t xml:space="preserve">. </t>
    </r>
    <r>
      <rPr>
        <sz val="9"/>
        <rFont val="Arial"/>
        <family val="2"/>
      </rPr>
      <t xml:space="preserve">Agosto 25. Rendición de cuentas veedurías ciudadanas.
4. agosto 29, Capacitación conformación de veeduría, Pequeños genios. 
</t>
    </r>
    <r>
      <rPr>
        <b/>
        <sz val="9"/>
        <rFont val="Arial"/>
        <family val="2"/>
      </rPr>
      <t xml:space="preserve">4 trimestre:  xx actividades- 
</t>
    </r>
    <r>
      <rPr>
        <sz val="9"/>
        <rFont val="Arial"/>
        <family val="2"/>
      </rPr>
      <t>1.Octubre 30. Capacitación en ley 850 de 2003 y funcionamiento de la organización a la Veeduría Programas Primera Infrancia ICBF</t>
    </r>
    <r>
      <rPr>
        <b/>
        <sz val="9"/>
        <rFont val="Arial"/>
        <family val="2"/>
      </rPr>
      <t xml:space="preserve"> 
indicador: 5/2 250%</t>
    </r>
  </si>
  <si>
    <t>Actualización de bases de datos y articulación en el cronograma de actividades con las veedurías existentes en el municipio de Itagüí</t>
  </si>
  <si>
    <t>Base de datos actualizada</t>
  </si>
  <si>
    <r>
      <t xml:space="preserve">
</t>
    </r>
    <r>
      <rPr>
        <b/>
        <sz val="9"/>
        <rFont val="Arial"/>
        <family val="2"/>
      </rPr>
      <t>Consolidado: 100% Base de datos actualizada</t>
    </r>
    <r>
      <rPr>
        <sz val="9"/>
        <rFont val="Arial"/>
        <family val="2"/>
      </rPr>
      <t xml:space="preserve"> 
Registro de nuevas veedurías. 
Actualización de las ya existentes. 
</t>
    </r>
    <r>
      <rPr>
        <b/>
        <sz val="9"/>
        <rFont val="Arial"/>
        <family val="2"/>
      </rPr>
      <t>2 semestre</t>
    </r>
    <r>
      <rPr>
        <sz val="9"/>
        <rFont val="Arial"/>
        <family val="2"/>
      </rPr>
      <t xml:space="preserve">
 Fortalecimiento las veedurías: actividades permanentes: </t>
    </r>
    <r>
      <rPr>
        <u/>
        <sz val="9"/>
        <rFont val="Arial"/>
        <family val="2"/>
      </rPr>
      <t>Mayo 18</t>
    </r>
    <r>
      <rPr>
        <sz val="9"/>
        <rFont val="Arial"/>
        <family val="2"/>
      </rPr>
      <t xml:space="preserve">. Acompañamiento a la Veeduría Robles del Sur.  </t>
    </r>
    <r>
      <rPr>
        <u/>
        <sz val="9"/>
        <rFont val="Arial"/>
        <family val="2"/>
      </rPr>
      <t>Mayo 24</t>
    </r>
    <r>
      <rPr>
        <sz val="9"/>
        <rFont val="Arial"/>
        <family val="2"/>
      </rPr>
      <t xml:space="preserve">. Visita y recorrido Metroplús  acompañamiento a la veeduría METROPLÚS. a fin de verificar cumplimiento y avance de obra como de aspectos técnicos como, planes arqueológicos, de manejo de redes sólidos. </t>
    </r>
    <r>
      <rPr>
        <u/>
        <sz val="9"/>
        <rFont val="Arial"/>
        <family val="2"/>
      </rPr>
      <t>Junio 15</t>
    </r>
    <r>
      <rPr>
        <sz val="9"/>
        <rFont val="Arial"/>
        <family val="2"/>
      </rPr>
      <t xml:space="preserve">. Acompañamiento veeduría ciudadana Plan de Desarrollo a Barrio Playa Rica a verificar posible problemática en puente peatonal. 
Asesorías y consultas.  Acompañamiento en quejas y peticiones.
</t>
    </r>
    <r>
      <rPr>
        <b/>
        <sz val="9"/>
        <rFont val="Arial"/>
        <family val="2"/>
      </rPr>
      <t>3 trimestre:</t>
    </r>
    <r>
      <rPr>
        <sz val="9"/>
        <rFont val="Arial"/>
        <family val="2"/>
      </rPr>
      <t xml:space="preserve">
1. Registro de las nuevas veedurías.
2. Fortalecimiento de las existentes. 
</t>
    </r>
    <r>
      <rPr>
        <b/>
        <sz val="9"/>
        <rFont val="Arial"/>
        <family val="2"/>
      </rPr>
      <t>4 trimestre:</t>
    </r>
    <r>
      <rPr>
        <sz val="9"/>
        <rFont val="Arial"/>
        <family val="2"/>
      </rPr>
      <t xml:space="preserve">
1</t>
    </r>
    <r>
      <rPr>
        <u/>
        <sz val="9"/>
        <rFont val="Arial"/>
        <family val="2"/>
      </rPr>
      <t xml:space="preserve">.Octubre 20. </t>
    </r>
    <r>
      <rPr>
        <sz val="9"/>
        <rFont val="Arial"/>
        <family val="2"/>
      </rPr>
      <t>Acompañamietno a la Veeduría Plan de Desarrollo Comité Población Vulnerable Hogar Huellas del ayer. 2</t>
    </r>
    <r>
      <rPr>
        <u/>
        <sz val="9"/>
        <rFont val="Arial"/>
        <family val="2"/>
      </rPr>
      <t xml:space="preserve"> octubre 30</t>
    </r>
    <r>
      <rPr>
        <sz val="9"/>
        <rFont val="Arial"/>
        <family val="2"/>
      </rPr>
      <t xml:space="preserve">. veeduría Programas Primera Infrancia ICBF. Acompañamiento Metroplus en recorridos y reuniones con comunidad. </t>
    </r>
    <r>
      <rPr>
        <sz val="9"/>
        <color rgb="FFFF0000"/>
        <rFont val="Arial"/>
        <family val="2"/>
      </rPr>
      <t xml:space="preserve">
</t>
    </r>
    <r>
      <rPr>
        <b/>
        <sz val="9"/>
        <rFont val="Arial"/>
        <family val="2"/>
      </rPr>
      <t>Indicador</t>
    </r>
    <r>
      <rPr>
        <sz val="9"/>
        <rFont val="Arial"/>
        <family val="2"/>
      </rPr>
      <t xml:space="preserve">: 1 Base de datos actualizada. </t>
    </r>
  </si>
  <si>
    <t>Realizar capacitación de apoyo a líderes comunales en los procesos de participación y convivencia ciudadana, en solución pacifica de sus conflictos herramientas jurídicas y de control social con fines de promover su ejercicio en la promoción de derechos</t>
  </si>
  <si>
    <r>
      <rPr>
        <b/>
        <sz val="9"/>
        <rFont val="Arial"/>
        <family val="2"/>
      </rPr>
      <t xml:space="preserve">consolidado 100%
tercer trimestre: 1
Septiembre 14. </t>
    </r>
    <r>
      <rPr>
        <sz val="9"/>
        <rFont val="Arial"/>
        <family val="2"/>
      </rPr>
      <t xml:space="preserve">Capacitación funciones,  Inhabilidades e incompatiblidades  para los miembros de las Juntas Administradoras locales.  
</t>
    </r>
    <r>
      <rPr>
        <b/>
        <sz val="9"/>
        <rFont val="Arial"/>
        <family val="2"/>
      </rPr>
      <t>cuarto trimestre: 1</t>
    </r>
    <r>
      <rPr>
        <sz val="9"/>
        <rFont val="Arial"/>
        <family val="2"/>
      </rPr>
      <t xml:space="preserve">
Octubre Socialización y Capacitación a líderes comunales en Asocomunal sobre mecanismos de participación y en especial sobre Comité de Estratificación, funciones e inhabilidades, 
</t>
    </r>
    <r>
      <rPr>
        <b/>
        <sz val="9"/>
        <rFont val="Arial"/>
        <family val="2"/>
      </rPr>
      <t>Indicador:</t>
    </r>
    <r>
      <rPr>
        <sz val="9"/>
        <rFont val="Arial"/>
        <family val="2"/>
      </rPr>
      <t xml:space="preserve"> 2/2 = 100%</t>
    </r>
  </si>
  <si>
    <t>Realizar evento día del veedor y rendición de cuenta de veedurías</t>
  </si>
  <si>
    <t>Evento del día del veedor y rendición de cuentas</t>
  </si>
  <si>
    <r>
      <rPr>
        <b/>
        <sz val="9"/>
        <rFont val="Arial"/>
        <family val="2"/>
      </rPr>
      <t xml:space="preserve">Acumulado: </t>
    </r>
    <r>
      <rPr>
        <sz val="9"/>
        <rFont val="Arial"/>
        <family val="2"/>
      </rPr>
      <t xml:space="preserve">100%
3 trimestre: 100%
1. agosto 18. Día del veedor.
2. agosto 25. Rendición de cuentas. 
</t>
    </r>
    <r>
      <rPr>
        <b/>
        <sz val="9"/>
        <rFont val="Arial"/>
        <family val="2"/>
      </rPr>
      <t xml:space="preserve">Indicador </t>
    </r>
    <r>
      <rPr>
        <sz val="9"/>
        <rFont val="Arial"/>
        <family val="2"/>
      </rPr>
      <t xml:space="preserve">Evento día del veedor y rendición de cuentas. </t>
    </r>
  </si>
  <si>
    <t xml:space="preserve">Red de Personeros estudiantiles. </t>
  </si>
  <si>
    <t>Fortalecer el proceso de Gobierno escolar a través de Capacitaciones, mesas de trabajo y formación en articulación con la Delegatura de Derechos Humanos de la Personería de Itagüí</t>
  </si>
  <si>
    <r>
      <rPr>
        <b/>
        <sz val="9"/>
        <rFont val="Arial"/>
        <family val="2"/>
      </rPr>
      <t xml:space="preserve">Consolidado: 100% </t>
    </r>
    <r>
      <rPr>
        <sz val="9"/>
        <rFont val="Arial"/>
        <family val="2"/>
      </rPr>
      <t xml:space="preserve">
Acompañamiento a doce (12) posesiones en las instituciones educativas, tanto públicas como privadas en el Municipio. 
Acompañamiento en cinco (6) instituciones educativas públicas sobre el proceso de Democracia escolar. 
</t>
    </r>
    <r>
      <rPr>
        <b/>
        <sz val="9"/>
        <rFont val="Arial"/>
        <family val="2"/>
      </rPr>
      <t xml:space="preserve">2 trimestre ( 3 actividades) </t>
    </r>
    <r>
      <rPr>
        <sz val="9"/>
        <rFont val="Arial"/>
        <family val="2"/>
      </rPr>
      <t xml:space="preserve">
Asistencia a posesión de personero estudiantil. Diego Echavarría. 
Mesa de trabajo con la Delegatura de Derechos Humanos para programar y planear calendario de capacitación. Mayo 26
Acompañamiento en reunión con Personería de Medellín. 20 junio.
</t>
    </r>
    <r>
      <rPr>
        <b/>
        <sz val="9"/>
        <rFont val="Arial"/>
        <family val="2"/>
      </rPr>
      <t xml:space="preserve">3 Trimestre
</t>
    </r>
    <r>
      <rPr>
        <sz val="9"/>
        <rFont val="Arial"/>
        <family val="2"/>
      </rPr>
      <t xml:space="preserve">1. Septiembre 11:  capacitación en prevención sustancias psicoactivas y liderazgo y emprendiemiento.
</t>
    </r>
    <r>
      <rPr>
        <b/>
        <sz val="9"/>
        <rFont val="Arial"/>
        <family val="2"/>
      </rPr>
      <t xml:space="preserve">4 trimestre: </t>
    </r>
    <r>
      <rPr>
        <sz val="9"/>
        <rFont val="Arial"/>
        <family val="2"/>
      </rPr>
      <t xml:space="preserve">
octubre: Proyecto de vida. Noviembre 22 y 29: Gobierno Escolar 
</t>
    </r>
    <r>
      <rPr>
        <b/>
        <sz val="9"/>
        <rFont val="Arial"/>
        <family val="2"/>
      </rPr>
      <t>Indicador:</t>
    </r>
    <r>
      <rPr>
        <sz val="9"/>
        <rFont val="Arial"/>
        <family val="2"/>
      </rPr>
      <t xml:space="preserve"> 100%</t>
    </r>
  </si>
  <si>
    <t>LA PAZ Y LA CONVIVENCIA, GESTORES DE OPORTUNIDADES EN EL MARCO DEL POSTCONFLICTO.</t>
  </si>
  <si>
    <t xml:space="preserve">Centro de mediación de conflictos    </t>
  </si>
  <si>
    <t>Formación a líderes comunales y veedores en mediación y al personal humano de la  Delegatura de colectivos y ambiente</t>
  </si>
  <si>
    <t>Convenio suscrito para formación de mediaicón de conflictos</t>
  </si>
  <si>
    <r>
      <rPr>
        <b/>
        <sz val="9"/>
        <rFont val="Arial"/>
        <family val="2"/>
      </rPr>
      <t>consolidado: 100%</t>
    </r>
    <r>
      <rPr>
        <sz val="9"/>
        <rFont val="Arial"/>
        <family val="2"/>
      </rPr>
      <t xml:space="preserve">
Capacitaciones realizadas:Diplomado en mediacion comunitario dictado por la Universidad de Antioquia. ctividad recibida a satisafacción.
Abril – junio. Apoyo en todo el ciclo de formación con la Universidad de Antioquia. 
Funcionarios de la Delegatura Capacitados. 
</t>
    </r>
    <r>
      <rPr>
        <b/>
        <sz val="9"/>
        <rFont val="Arial"/>
        <family val="2"/>
      </rPr>
      <t>Indicador</t>
    </r>
    <r>
      <rPr>
        <sz val="9"/>
        <rFont val="Arial"/>
        <family val="2"/>
      </rPr>
      <t>: 1 convenio</t>
    </r>
  </si>
  <si>
    <t>Atender,   asesorar y acompañar  la comunidad para la solución pacifica de conflictos y sobre convivencia ciudadana y escolar, así como participar en los comités en los que sea convocados para acompañar los temas relacionados con convivencia ciudadana</t>
  </si>
  <si>
    <t>Numero de acompañamientos realizados/número de acompañamiento requeridos</t>
  </si>
  <si>
    <r>
      <rPr>
        <b/>
        <sz val="9"/>
        <rFont val="Arial"/>
        <family val="2"/>
      </rPr>
      <t>consolidado: 100%</t>
    </r>
    <r>
      <rPr>
        <sz val="9"/>
        <rFont val="Arial"/>
        <family val="2"/>
      </rPr>
      <t xml:space="preserve">
Atencion a todos los usuarios asignados por PQRS (54)
Atención a usuarios direccionados por otro medio, personal o referido
</t>
    </r>
    <r>
      <rPr>
        <b/>
        <sz val="9"/>
        <rFont val="Arial"/>
        <family val="2"/>
      </rPr>
      <t>2 trimestre</t>
    </r>
    <r>
      <rPr>
        <sz val="9"/>
        <rFont val="Arial"/>
        <family val="2"/>
      </rPr>
      <t xml:space="preserve">
Atención a ciudadanos.: 82
Participación en comité de convivencia escolar.: 1
</t>
    </r>
    <r>
      <rPr>
        <b/>
        <sz val="9"/>
        <rFont val="Arial"/>
        <family val="2"/>
      </rPr>
      <t>3 trimestre:
PQRS:</t>
    </r>
    <r>
      <rPr>
        <sz val="9"/>
        <rFont val="Arial"/>
        <family val="2"/>
      </rPr>
      <t xml:space="preserve"> 116 </t>
    </r>
    <r>
      <rPr>
        <b/>
        <sz val="9"/>
        <rFont val="Arial"/>
        <family val="2"/>
      </rPr>
      <t xml:space="preserve">
Atención de ciudadanos: </t>
    </r>
    <r>
      <rPr>
        <sz val="9"/>
        <rFont val="Arial"/>
        <family val="2"/>
      </rPr>
      <t xml:space="preserve">110 atenciones.
comites de convivencia 
Atención convivencia Institución Educativa  Pedro Estrada
</t>
    </r>
    <r>
      <rPr>
        <b/>
        <sz val="9"/>
        <rFont val="Arial"/>
        <family val="2"/>
      </rPr>
      <t>4 trimestre</t>
    </r>
    <r>
      <rPr>
        <sz val="9"/>
        <rFont val="Arial"/>
        <family val="2"/>
      </rPr>
      <t xml:space="preserve">:
PQRS: 72
Atención de ciudadanos: 109 atenciones.
Atención convivencia Institución Educativa  Pedro Estrada
</t>
    </r>
    <r>
      <rPr>
        <b/>
        <sz val="9"/>
        <rFont val="Arial"/>
        <family val="2"/>
      </rPr>
      <t xml:space="preserve">indicador: </t>
    </r>
    <r>
      <rPr>
        <sz val="9"/>
        <rFont val="Arial"/>
        <family val="2"/>
      </rPr>
      <t xml:space="preserve">100%
</t>
    </r>
  </si>
  <si>
    <t>Realizar campaña para la defensa de los derechos colectivos de conformidad al Plan de comunicaciones y medios</t>
  </si>
  <si>
    <t>Campaña realizada</t>
  </si>
  <si>
    <r>
      <rPr>
        <b/>
        <sz val="9"/>
        <rFont val="Arial"/>
        <family val="2"/>
      </rPr>
      <t xml:space="preserve">consolidado: 100%
Segundo semestre: 
</t>
    </r>
    <r>
      <rPr>
        <sz val="9"/>
        <rFont val="Arial"/>
        <family val="2"/>
      </rPr>
      <t xml:space="preserve">Campaña día del medio ambiente. </t>
    </r>
    <r>
      <rPr>
        <b/>
        <sz val="9"/>
        <rFont val="Arial"/>
        <family val="2"/>
      </rPr>
      <t xml:space="preserve">
tercer trimestre:</t>
    </r>
    <r>
      <rPr>
        <sz val="9"/>
        <rFont val="Arial"/>
        <family val="2"/>
      </rPr>
      <t xml:space="preserve">
inicio de campaña en la semana de derechos humanos  
inicio de campaña con Calidoso 
</t>
    </r>
    <r>
      <rPr>
        <b/>
        <sz val="9"/>
        <rFont val="Arial"/>
        <family val="2"/>
      </rPr>
      <t>indicador:</t>
    </r>
    <r>
      <rPr>
        <sz val="9"/>
        <rFont val="Arial"/>
        <family val="2"/>
      </rPr>
      <t xml:space="preserve"> 100%</t>
    </r>
  </si>
  <si>
    <t>Realizar un reportaje o noticia o video  sobre un tema ambiental</t>
  </si>
  <si>
    <t>Reportaje presentado</t>
  </si>
  <si>
    <t xml:space="preserve">No se cumplió la actividad programada. </t>
  </si>
  <si>
    <t xml:space="preserve">Asistencia a audiencias y diligencias judiciales y administrativas, en asuntos relacionados con los derechos colectivos y del ambiente, y dar cumplimiento a comisiones conferidas. </t>
  </si>
  <si>
    <t>Número de actuaciones asistidas/número de audiencias requeridas</t>
  </si>
  <si>
    <r>
      <rPr>
        <b/>
        <sz val="8"/>
        <rFont val="Arial"/>
        <family val="2"/>
      </rPr>
      <t>Consolidado: 100%</t>
    </r>
    <r>
      <rPr>
        <sz val="8"/>
        <rFont val="Arial"/>
        <family val="2"/>
      </rPr>
      <t xml:space="preserve">
Asistencia a dos </t>
    </r>
    <r>
      <rPr>
        <u/>
        <sz val="8"/>
        <rFont val="Arial"/>
        <family val="2"/>
      </rPr>
      <t xml:space="preserve">(2) </t>
    </r>
    <r>
      <rPr>
        <sz val="8"/>
        <rFont val="Arial"/>
        <family val="2"/>
      </rPr>
      <t>diligencias programadas por los juzgados civiles. Asitencia a una (</t>
    </r>
    <r>
      <rPr>
        <u/>
        <sz val="8"/>
        <rFont val="Arial"/>
        <family val="2"/>
      </rPr>
      <t xml:space="preserve">1) </t>
    </r>
    <r>
      <rPr>
        <sz val="8"/>
        <rFont val="Arial"/>
        <family val="2"/>
      </rPr>
      <t xml:space="preserve">diligencia a solicitud de peticionario en elecciones del adulto mayor. 
</t>
    </r>
    <r>
      <rPr>
        <b/>
        <sz val="8"/>
        <rFont val="Arial"/>
        <family val="2"/>
      </rPr>
      <t>2 trimestre: 9 diligencias 5 comisiones al concejo.</t>
    </r>
    <r>
      <rPr>
        <sz val="8"/>
        <rFont val="Arial"/>
        <family val="2"/>
      </rPr>
      <t xml:space="preserve"> 
</t>
    </r>
    <r>
      <rPr>
        <b/>
        <sz val="8"/>
        <rFont val="Arial"/>
        <family val="2"/>
      </rPr>
      <t xml:space="preserve">Diligencias administrativas: </t>
    </r>
    <r>
      <rPr>
        <u/>
        <sz val="8"/>
        <rFont val="Arial"/>
        <family val="2"/>
      </rPr>
      <t xml:space="preserve">Abril 19.  </t>
    </r>
    <r>
      <rPr>
        <sz val="8"/>
        <rFont val="Arial"/>
        <family val="2"/>
      </rPr>
      <t xml:space="preserve">Acompañamiento en operativo, Policía, Medio Ambiente y espacio Público en el Parque Lineal Simón Bolívar, por habitantes de calle y en situación de calle, ubicados en orillas de la quebrada Doña María. Acciones para la protección de los derechos humanos, colectivos y recuperación del espacio público. </t>
    </r>
    <r>
      <rPr>
        <u/>
        <sz val="8"/>
        <rFont val="Arial"/>
        <family val="2"/>
      </rPr>
      <t>Abril 27.</t>
    </r>
    <r>
      <rPr>
        <sz val="8"/>
        <rFont val="Arial"/>
        <family val="2"/>
      </rPr>
      <t xml:space="preserve">  Acompañamiento a la Secretaría de Salud en la inspección de funcionamiento de Centros de Estética y SPA. </t>
    </r>
    <r>
      <rPr>
        <u/>
        <sz val="8"/>
        <rFont val="Arial"/>
        <family val="2"/>
      </rPr>
      <t xml:space="preserve">Mayo 08, 09,10, 17, </t>
    </r>
    <r>
      <rPr>
        <sz val="8"/>
        <rFont val="Arial"/>
        <family val="2"/>
      </rPr>
      <t xml:space="preserve">Acompañamiento a la Autoridad Especial de Policía cuidado e integridad del Espacio Público y General en el censo de vendedores estacionarios y semi estacionarios en el municipio.   con el fin de garantizar los derechos de los ciudadanos. </t>
    </r>
    <r>
      <rPr>
        <u/>
        <sz val="8"/>
        <rFont val="Arial"/>
        <family val="2"/>
      </rPr>
      <t>Mayo 05.</t>
    </r>
    <r>
      <rPr>
        <sz val="8"/>
        <rFont val="Arial"/>
        <family val="2"/>
      </rPr>
      <t xml:space="preserve"> Seguimiento y acompañamiento a la jornada electoral para las elecciones del Cabildo del Adulto mayor. 2</t>
    </r>
    <r>
      <rPr>
        <u/>
        <sz val="8"/>
        <rFont val="Arial"/>
        <family val="2"/>
      </rPr>
      <t xml:space="preserve">3 de junio </t>
    </r>
    <r>
      <rPr>
        <sz val="8"/>
        <rFont val="Arial"/>
        <family val="2"/>
      </rPr>
      <t xml:space="preserve">Desalojo kioskos frugal. </t>
    </r>
    <r>
      <rPr>
        <u/>
        <sz val="8"/>
        <rFont val="Arial"/>
        <family val="2"/>
      </rPr>
      <t xml:space="preserve"> junio</t>
    </r>
    <r>
      <rPr>
        <sz val="8"/>
        <rFont val="Arial"/>
        <family val="2"/>
      </rPr>
      <t xml:space="preserve"> Diligencia administrativa de retiro de reja. Sector los Zuleta.
</t>
    </r>
    <r>
      <rPr>
        <b/>
        <i/>
        <sz val="8"/>
        <rFont val="Arial"/>
        <family val="2"/>
      </rPr>
      <t>Comisiones: asistencias al concejo</t>
    </r>
    <r>
      <rPr>
        <b/>
        <sz val="8"/>
        <rFont val="Arial"/>
        <family val="2"/>
      </rPr>
      <t xml:space="preserve">. </t>
    </r>
    <r>
      <rPr>
        <sz val="8"/>
        <rFont val="Arial"/>
        <family val="2"/>
      </rPr>
      <t xml:space="preserve">Secretaría Medio Ambiente.  Secretaría de Infraestructura.  Contraloría Municipal.  Metroplús Caja de Compensación Familiar Comfenalco. 
</t>
    </r>
    <r>
      <rPr>
        <b/>
        <sz val="8"/>
        <rFont val="Arial"/>
        <family val="2"/>
      </rPr>
      <t xml:space="preserve">3 Trimestre:  
</t>
    </r>
    <r>
      <rPr>
        <sz val="8"/>
        <rFont val="Arial"/>
        <family val="2"/>
      </rPr>
      <t>dilgencias , verificación de vulneración de derechos y visitas:</t>
    </r>
    <r>
      <rPr>
        <b/>
        <sz val="8"/>
        <rFont val="Arial"/>
        <family val="2"/>
      </rPr>
      <t xml:space="preserve"> 24 </t>
    </r>
    <r>
      <rPr>
        <sz val="8"/>
        <rFont val="Arial"/>
        <family val="2"/>
      </rPr>
      <t xml:space="preserve">Acompañamiento en Diligencias de desalojos: </t>
    </r>
    <r>
      <rPr>
        <b/>
        <sz val="8"/>
        <rFont val="Arial"/>
        <family val="2"/>
      </rPr>
      <t xml:space="preserve">3
</t>
    </r>
    <r>
      <rPr>
        <sz val="8"/>
        <rFont val="Arial"/>
        <family val="2"/>
      </rPr>
      <t xml:space="preserve">Asesorías: </t>
    </r>
    <r>
      <rPr>
        <b/>
        <sz val="8"/>
        <rFont val="Arial"/>
        <family val="2"/>
      </rPr>
      <t>110</t>
    </r>
    <r>
      <rPr>
        <sz val="8"/>
        <rFont val="Arial"/>
        <family val="2"/>
      </rPr>
      <t xml:space="preserve"> consultas en el trimestre. </t>
    </r>
    <r>
      <rPr>
        <b/>
        <sz val="8"/>
        <rFont val="Arial"/>
        <family val="2"/>
      </rPr>
      <t xml:space="preserve">
</t>
    </r>
    <r>
      <rPr>
        <sz val="8"/>
        <rFont val="Arial"/>
        <family val="2"/>
      </rPr>
      <t xml:space="preserve">Acompañamiento en audiencias:  </t>
    </r>
    <r>
      <rPr>
        <b/>
        <sz val="8"/>
        <rFont val="Arial"/>
        <family val="2"/>
      </rPr>
      <t xml:space="preserve">1
4 trimestre: 
</t>
    </r>
    <r>
      <rPr>
        <b/>
        <i/>
        <sz val="8"/>
        <rFont val="Arial"/>
        <family val="2"/>
      </rPr>
      <t>Diligencias: desalojos, visitas</t>
    </r>
    <r>
      <rPr>
        <b/>
        <sz val="8"/>
        <rFont val="Arial"/>
        <family val="2"/>
      </rPr>
      <t xml:space="preserve"> </t>
    </r>
    <r>
      <rPr>
        <sz val="8"/>
        <rFont val="Arial"/>
        <family val="2"/>
      </rPr>
      <t xml:space="preserve">1. </t>
    </r>
    <r>
      <rPr>
        <u/>
        <sz val="8"/>
        <rFont val="Arial"/>
        <family val="2"/>
      </rPr>
      <t>Octubre 05</t>
    </r>
    <r>
      <rPr>
        <sz val="8"/>
        <rFont val="Arial"/>
        <family val="2"/>
      </rPr>
      <t xml:space="preserve">. Audiencia para garantías del debido proceso: en Inspección Urbanística.  2. </t>
    </r>
    <r>
      <rPr>
        <u/>
        <sz val="8"/>
        <rFont val="Arial"/>
        <family val="2"/>
      </rPr>
      <t>Octubre 20</t>
    </r>
    <r>
      <rPr>
        <sz val="8"/>
        <rFont val="Arial"/>
        <family val="2"/>
      </rPr>
      <t xml:space="preserve">. Dilgencia de seguimiento y verificación en hogar huellas del ayer . </t>
    </r>
    <r>
      <rPr>
        <u/>
        <sz val="8"/>
        <rFont val="Arial"/>
        <family val="2"/>
      </rPr>
      <t>3. Octubre 20,</t>
    </r>
    <r>
      <rPr>
        <sz val="8"/>
        <rFont val="Arial"/>
        <family val="2"/>
      </rPr>
      <t xml:space="preserve"> Acompañamiento en elección de representantes de los Empleados en el Comité de Vivienda,  para acompañaar y verificar el proceso electoral. 
</t>
    </r>
    <r>
      <rPr>
        <b/>
        <i/>
        <sz val="8"/>
        <rFont val="Arial"/>
        <family val="2"/>
      </rPr>
      <t>Comisiones:</t>
    </r>
    <r>
      <rPr>
        <b/>
        <sz val="8"/>
        <rFont val="Arial"/>
        <family val="2"/>
      </rPr>
      <t xml:space="preserve">  </t>
    </r>
    <r>
      <rPr>
        <sz val="8"/>
        <rFont val="Arial"/>
        <family val="2"/>
      </rPr>
      <t xml:space="preserve">1. comisión Juzgado 30 Administrativo de Oral del Circuito de Medellín. requerimiento 276 30 de agosto de 2017. Publicar aviso que de cuenta del proceso </t>
    </r>
    <r>
      <rPr>
        <b/>
        <sz val="8"/>
        <rFont val="Arial"/>
        <family val="2"/>
      </rPr>
      <t xml:space="preserve">,
</t>
    </r>
    <r>
      <rPr>
        <b/>
        <i/>
        <sz val="8"/>
        <rFont val="Arial"/>
        <family val="2"/>
      </rPr>
      <t>Asistencia al Concejo</t>
    </r>
    <r>
      <rPr>
        <b/>
        <sz val="8"/>
        <rFont val="Arial"/>
        <family val="2"/>
      </rPr>
      <t xml:space="preserve">:  </t>
    </r>
    <r>
      <rPr>
        <u/>
        <sz val="8"/>
        <rFont val="Arial"/>
        <family val="2"/>
      </rPr>
      <t>26 Julio.</t>
    </r>
    <r>
      <rPr>
        <sz val="8"/>
        <rFont val="Arial"/>
        <family val="2"/>
      </rPr>
      <t xml:space="preserve"> Presentación de CIDEAM Y PRAES a cargo de la Secretaría de Medio Ambiente.  </t>
    </r>
    <r>
      <rPr>
        <u/>
        <sz val="8"/>
        <rFont val="Arial"/>
        <family val="2"/>
      </rPr>
      <t>03 Octubre</t>
    </r>
    <r>
      <rPr>
        <sz val="8"/>
        <rFont val="Arial"/>
        <family val="2"/>
      </rPr>
      <t xml:space="preserve">. Informe de proyecto andenes y Ciclorutas municipio de Itagüí a cargo de la Secretaría de Infraestructura. Ingeniero Darwin Romero.  </t>
    </r>
    <r>
      <rPr>
        <u/>
        <sz val="8"/>
        <rFont val="Arial"/>
        <family val="2"/>
      </rPr>
      <t>06 Octubre</t>
    </r>
    <r>
      <rPr>
        <sz val="8"/>
        <rFont val="Arial"/>
        <family val="2"/>
      </rPr>
      <t xml:space="preserve"> informe Calidad del Aire a cargo de AMVA.  </t>
    </r>
    <r>
      <rPr>
        <u/>
        <sz val="8"/>
        <rFont val="Arial"/>
        <family val="2"/>
      </rPr>
      <t>18 Octubre.</t>
    </r>
    <r>
      <rPr>
        <sz val="8"/>
        <rFont val="Arial"/>
        <family val="2"/>
      </rPr>
      <t xml:space="preserve"> Informe de Gestión Infraestructura.   </t>
    </r>
    <r>
      <rPr>
        <u/>
        <sz val="8"/>
        <rFont val="Arial"/>
        <family val="2"/>
      </rPr>
      <t>27 Octubre</t>
    </r>
    <r>
      <rPr>
        <sz val="8"/>
        <rFont val="Arial"/>
        <family val="2"/>
      </rPr>
      <t xml:space="preserve">l Informe de Gestión Movilidad.  </t>
    </r>
    <r>
      <rPr>
        <u/>
        <sz val="8"/>
        <rFont val="Arial"/>
        <family val="2"/>
      </rPr>
      <t xml:space="preserve"> 30 Octubre,</t>
    </r>
    <r>
      <rPr>
        <sz val="8"/>
        <rFont val="Arial"/>
        <family val="2"/>
      </rPr>
      <t xml:space="preserve"> Informe de Gestión Medio Ambiente. </t>
    </r>
    <r>
      <rPr>
        <u/>
        <sz val="8"/>
        <rFont val="Arial"/>
        <family val="2"/>
      </rPr>
      <t xml:space="preserve"> 01 Noviembre: </t>
    </r>
    <r>
      <rPr>
        <sz val="8"/>
        <rFont val="Arial"/>
        <family val="2"/>
      </rPr>
      <t>movilidad.</t>
    </r>
    <r>
      <rPr>
        <u/>
        <sz val="8"/>
        <rFont val="Arial"/>
        <family val="2"/>
      </rPr>
      <t xml:space="preserve"> 02 Noviembre.</t>
    </r>
    <r>
      <rPr>
        <sz val="8"/>
        <rFont val="Arial"/>
        <family val="2"/>
      </rPr>
      <t xml:space="preserve"> Informe de Gestión Planeación. </t>
    </r>
    <r>
      <rPr>
        <u/>
        <sz val="8"/>
        <rFont val="Arial"/>
        <family val="2"/>
      </rPr>
      <t xml:space="preserve">28 noviembre. </t>
    </r>
    <r>
      <rPr>
        <sz val="8"/>
        <rFont val="Arial"/>
        <family val="2"/>
      </rPr>
      <t xml:space="preserve"> Participación. 
</t>
    </r>
    <r>
      <rPr>
        <b/>
        <sz val="8"/>
        <rFont val="Arial"/>
        <family val="2"/>
      </rPr>
      <t xml:space="preserve">Inicador: </t>
    </r>
    <r>
      <rPr>
        <sz val="8"/>
        <rFont val="Arial"/>
        <family val="2"/>
      </rPr>
      <t xml:space="preserve">100%
</t>
    </r>
  </si>
  <si>
    <t>Resolver derechos de petición y dar tramite a las PQRS asignadas</t>
  </si>
  <si>
    <t>Número de PQRS  tramitadas/ número de PQRS asginadas</t>
  </si>
  <si>
    <t xml:space="preserve">Elaboración y acompañamiento en acciones populares. </t>
  </si>
  <si>
    <t>Número de acciones populares proyectadas/número de acciones populares solicitadas</t>
  </si>
  <si>
    <t>Realizar visitas y consultas a otras entidades</t>
  </si>
  <si>
    <t>número de visitas realizadas/número de visitas programadas</t>
  </si>
  <si>
    <t>Asistencia a diferentes comités  y mesas de trabajo municipales que por competencia o delegación convocan a la entidad en protección a los derechos colectivos y del ambiente</t>
  </si>
  <si>
    <t>Número de Comités asisitidos/número de comités convocados</t>
  </si>
  <si>
    <r>
      <t xml:space="preserve">
</t>
    </r>
    <r>
      <rPr>
        <b/>
        <sz val="9"/>
        <rFont val="Arial"/>
        <family val="2"/>
      </rPr>
      <t xml:space="preserve">consolidado: 100%
</t>
    </r>
    <r>
      <rPr>
        <sz val="9"/>
        <rFont val="Arial"/>
        <family val="2"/>
      </rPr>
      <t xml:space="preserve">Asistencia y participación activa a diferentes comites programados. 
11 citados y 9 asistidos  
convocados 6 comites. 
 Comité Permanente de Estratificación.  Comité de Seguridad Central Mayorista,  Comité ordinario del Sisbén,  Convenio Marco Ambiental.  Comité Gestión del Riesgo. I Comité convivencia escolar. 
</t>
    </r>
    <r>
      <rPr>
        <b/>
        <sz val="9"/>
        <rFont val="Arial"/>
        <family val="2"/>
      </rPr>
      <t xml:space="preserve">3 trimestre. 25%
4 convocados, 4 asistidos
</t>
    </r>
    <r>
      <rPr>
        <sz val="9"/>
        <rFont val="Arial"/>
        <family val="2"/>
      </rPr>
      <t xml:space="preserve">Comité Permanente de Estratificación.    Comité de Seguridad Central Mayorista.  Convenio Marco Ambiental. Comité convivencia escolar. 
</t>
    </r>
    <r>
      <rPr>
        <b/>
        <sz val="9"/>
        <rFont val="Arial"/>
        <family val="2"/>
      </rPr>
      <t>4 trimestre.</t>
    </r>
    <r>
      <rPr>
        <sz val="9"/>
        <rFont val="Arial"/>
        <family val="2"/>
      </rPr>
      <t xml:space="preserve"> 25%
Comité Permanente de Estratificación.    Comité de Seguridad Central Mayorista.  Convenio Marco Ambiental. Comité Sisben. 
</t>
    </r>
    <r>
      <rPr>
        <b/>
        <sz val="9"/>
        <rFont val="Arial"/>
        <family val="2"/>
      </rPr>
      <t xml:space="preserve">indicadores: </t>
    </r>
    <r>
      <rPr>
        <sz val="9"/>
        <rFont val="Arial"/>
        <family val="2"/>
      </rPr>
      <t>100%</t>
    </r>
  </si>
  <si>
    <t>Realizar evento  Día del medio ambiente</t>
  </si>
  <si>
    <t>Evento realizado</t>
  </si>
  <si>
    <r>
      <t xml:space="preserve">
</t>
    </r>
    <r>
      <rPr>
        <b/>
        <sz val="9"/>
        <rFont val="Arial"/>
        <family val="2"/>
      </rPr>
      <t>consolidado: 100%
Segundo semestre: 100%</t>
    </r>
    <r>
      <rPr>
        <sz val="9"/>
        <rFont val="Arial"/>
        <family val="2"/>
      </rPr>
      <t xml:space="preserve">
Articulación con las actividades de la Secretaría de Medio Ambiente, participación en las siguientes actividades. 
 Junio 01. Educación y cultura ambiental, parque obrero municipio de Itagüí. 
 Junio 02. Feria ambiental. Parque obrero – Brasil 
 Junio 04. Picnic Canino. Complejo Deportivo Ditaires. 
 Junio 05. Feria PRAE exposición de proyectos ambientales. Casa museo de Ditaires. 
 Elaboración de publicidad. 
 Publicidad y difusión para la sensibilización del cuidado del medio ambiente. 
 Apoyo de comunicaciones para difusión. 
</t>
    </r>
    <r>
      <rPr>
        <b/>
        <sz val="9"/>
        <rFont val="Arial"/>
        <family val="2"/>
      </rPr>
      <t>Indicador:</t>
    </r>
    <r>
      <rPr>
        <sz val="9"/>
        <rFont val="Arial"/>
        <family val="2"/>
      </rPr>
      <t xml:space="preserve"> 1 evento. </t>
    </r>
  </si>
  <si>
    <t>Participación en la estrategia de concientización y formación  en educación ambiental y generación de cultura  ambiental</t>
  </si>
  <si>
    <t>número de sensibilizacines realizadas/número de sensibilizaicones programadas</t>
  </si>
  <si>
    <r>
      <t xml:space="preserve">
</t>
    </r>
    <r>
      <rPr>
        <b/>
        <sz val="9"/>
        <rFont val="Arial"/>
        <family val="2"/>
      </rPr>
      <t xml:space="preserve">consolidado: 100% 
Segundo trimestre: 25% </t>
    </r>
    <r>
      <rPr>
        <sz val="9"/>
        <rFont val="Arial"/>
        <family val="2"/>
      </rPr>
      <t xml:space="preserve">1
</t>
    </r>
    <r>
      <rPr>
        <u/>
        <sz val="9"/>
        <rFont val="Arial"/>
        <family val="2"/>
      </rPr>
      <t>Mayo 19</t>
    </r>
    <r>
      <rPr>
        <sz val="9"/>
        <rFont val="Arial"/>
        <family val="2"/>
      </rPr>
      <t xml:space="preserve">. Capacitación y concientización en formación y educación ambiental.  Junta de acción comunal Yarumito
</t>
    </r>
    <r>
      <rPr>
        <b/>
        <sz val="9"/>
        <rFont val="Arial"/>
        <family val="2"/>
      </rPr>
      <t xml:space="preserve">Tecer trimestre: </t>
    </r>
    <r>
      <rPr>
        <sz val="9"/>
        <rFont val="Arial"/>
        <family val="2"/>
      </rPr>
      <t xml:space="preserve">25%
</t>
    </r>
    <r>
      <rPr>
        <b/>
        <sz val="9"/>
        <rFont val="Arial"/>
        <family val="2"/>
      </rPr>
      <t>Actividades</t>
    </r>
    <r>
      <rPr>
        <sz val="9"/>
        <rFont val="Arial"/>
        <family val="2"/>
      </rPr>
      <t xml:space="preserve">: 1
</t>
    </r>
    <r>
      <rPr>
        <u/>
        <sz val="9"/>
        <rFont val="Arial"/>
        <family val="2"/>
      </rPr>
      <t>Septiembre 11</t>
    </r>
    <r>
      <rPr>
        <b/>
        <u/>
        <sz val="9"/>
        <rFont val="Arial"/>
        <family val="2"/>
      </rPr>
      <t>.</t>
    </r>
    <r>
      <rPr>
        <sz val="9"/>
        <rFont val="Arial"/>
        <family val="2"/>
      </rPr>
      <t xml:space="preserve"> Conversatorio ambiental. 
</t>
    </r>
    <r>
      <rPr>
        <b/>
        <sz val="9"/>
        <rFont val="Arial"/>
        <family val="2"/>
      </rPr>
      <t xml:space="preserve">Cuarto Trimestre: </t>
    </r>
    <r>
      <rPr>
        <sz val="9"/>
        <rFont val="Arial"/>
        <family val="2"/>
      </rPr>
      <t xml:space="preserve">
</t>
    </r>
    <r>
      <rPr>
        <u/>
        <sz val="9"/>
        <rFont val="Arial"/>
        <family val="2"/>
      </rPr>
      <t>13 octubre</t>
    </r>
    <r>
      <rPr>
        <sz val="9"/>
        <rFont val="Arial"/>
        <family val="2"/>
      </rPr>
      <t xml:space="preserve">: capacitación y concientización en formación y educación ambiental. 
Junta de acción comunal La independencia. </t>
    </r>
    <r>
      <rPr>
        <u/>
        <sz val="9"/>
        <rFont val="Arial"/>
        <family val="2"/>
      </rPr>
      <t>27 noviembre</t>
    </r>
    <r>
      <rPr>
        <sz val="9"/>
        <rFont val="Arial"/>
        <family val="2"/>
      </rPr>
      <t xml:space="preserve">: capacitación y concientización en formación y educación ambiental. Conjunto Residencial Estación del Sur. 
</t>
    </r>
    <r>
      <rPr>
        <b/>
        <sz val="9"/>
        <rFont val="Arial"/>
        <family val="2"/>
      </rPr>
      <t xml:space="preserve">Indicador: </t>
    </r>
    <r>
      <rPr>
        <sz val="9"/>
        <rFont val="Arial"/>
        <family val="2"/>
      </rPr>
      <t>4/4 = 100%</t>
    </r>
  </si>
  <si>
    <t>I</t>
  </si>
  <si>
    <t>II</t>
  </si>
  <si>
    <t>III</t>
  </si>
  <si>
    <t>IV</t>
  </si>
  <si>
    <t>Año</t>
  </si>
  <si>
    <t>TRIMESTRE</t>
  </si>
  <si>
    <t>Avance</t>
  </si>
  <si>
    <t>Acumulado</t>
  </si>
  <si>
    <t>N.A</t>
  </si>
  <si>
    <t xml:space="preserve">
100%</t>
  </si>
  <si>
    <t>GARANTÍA DE LOS DERECHOS HUMANOS</t>
  </si>
  <si>
    <t>INTERVENCIÓN EN PROCESOS PENALES Y DE FAMILIA</t>
  </si>
  <si>
    <t>Dignificar los derechos humanos y construir la garantía del debido proceso y legalidad desde el ejercicio administrativo y jurisdiccional.</t>
  </si>
  <si>
    <t xml:space="preserve">
Garantizar los derechos humanos de la sociedad, mediante la intervención permanente en los despachos judiciales y administrativos, conducentes a la protección y restablecimiento de los derechos humanos y fundamentales a traves del ejercicio de los principios de la función pública, legalidad y debido proceso.</t>
  </si>
  <si>
    <t>Estructuración del Seminario en Penal</t>
  </si>
  <si>
    <t>Capacitar  a los servidores públicos de los diferentes niveles en la protección de los derechos humanos y la garantía del debido proceso penal.</t>
  </si>
  <si>
    <t>Número de capacitaciones realizadas /número de capacitaciones programadas</t>
  </si>
  <si>
    <t>Delegada Penal y Familia</t>
  </si>
  <si>
    <t xml:space="preserve">Se adelanto para la semana de Derechos Humanos, del 11 al 15 de septiembre de 2017. </t>
  </si>
  <si>
    <t xml:space="preserve">SEGUNDO TRIMESTRE:  NO HUBO REPORTE
TERCER TRIMESTRE: Eventos:   
La Personería Municipal se vinculo al programa de Erradi-
cación de la Violencia contra la mujer – Subsecretaría de Género, el 12 de septiembre de 2017, Radicados Externos 2017-1767 de 1777.
: </t>
  </si>
  <si>
    <t xml:space="preserve">Atender las  reacciones inmediatas de las que se tenga conocimiento </t>
  </si>
  <si>
    <t>Número de reacciones inmediatas  atendidas / No. de reacciones inmediatas requeridas</t>
  </si>
  <si>
    <t>VER ANEXO INFORME GESTION QUE SE ADJUNTA A LA GESTION PRIMER TRIMESTRE</t>
  </si>
  <si>
    <t>Asesorar como Agente del Ministerio Público, a la ciudadanía en las areas de penal y familia.</t>
  </si>
  <si>
    <t>Número de asesorias realizadas/Número de asesorías requeridas</t>
  </si>
  <si>
    <t>Resolver los derehos de petición y PQRSD asignados a la Delegatura</t>
  </si>
  <si>
    <t>Número de derechos de petición y PQR resueltos/número de  derechos de petición y PQR asignados</t>
  </si>
  <si>
    <t>Intervenir y asistir a los Consejos de Disciplina de los Establecimientos Carcelarios LA PAZ y YARUMITO</t>
  </si>
  <si>
    <t>Número de sesiones asistidas / No. de sesiones requeridas</t>
  </si>
  <si>
    <t>Intervenir como Ministerio Público ante  Jueces Penales, Fiscales, Cavif y Sau, y demás autoridades penales.</t>
  </si>
  <si>
    <t>Número de intervenciones realizadas / número de intervenciones  programadas</t>
  </si>
  <si>
    <t>Atender las solicitudes de la ciudadanía, en la revisión del Debido Proceso en los expedientes penales.</t>
  </si>
  <si>
    <t>Número de actuaciones realizadas sobre Debido Proceso Penal de manera oficiosa o a solicitud de  la ciudadanía / No. de actuaciones del debido proceso penal intervenidas de  manera oficiosa y requeridas</t>
  </si>
  <si>
    <t>Intervenir como Ministerio Pùblico ante los Juzgados de Familia del Circuito.</t>
  </si>
  <si>
    <t>No. de intervenciones realizadas / No. de actuaciones judiciales a intervenir</t>
  </si>
  <si>
    <t>Presentar demandas de INTERDICCION JUDICIAL ABSOLUTA o RELATIVA, ante Jueces de Familia del Circuito.</t>
  </si>
  <si>
    <t>Número de demandas presentadas  / No. de demandas solicitadas</t>
  </si>
  <si>
    <t>Intervenir como Ministerio Público ante ICBF y COMISARIAS, en proceso de Restablecimiento de Derechos de los NNA.</t>
  </si>
  <si>
    <t>No. de intervenciones en Restablecimientos de Derechos de NNA asistidos / No. de intervenciones en  Restablecimientos de Derechos de NNArequeridas.</t>
  </si>
  <si>
    <t>Acompañar e intervenir ante las Instituciones Educativas.</t>
  </si>
  <si>
    <t>Número de intervenciones realizadas  / No. de intervenciones asignadas.</t>
  </si>
  <si>
    <t xml:space="preserve">
PRIMER SEEMSTRE: (Se acompaño en Registro Pedagógico IE ANTONIO JOSE DE SUCRE)
SEGUNDO TRIMESTRE:  SE REALIZO UNA:  20170868 de 02-05-2017. Se intervino ante I.E ORESTES SINDICE el 03-05-2017 Registro Pedagógico:  
TERCER TRIMESTRE:  SE REALIZARON DOS : 2017-1100 de 24-05-2017.   I.E. ISOLDA ECHARRIA. Se cruzo con Comité Directivo de 06-09-2017 a las 07:00 a.m.
CUARTO TIRMESTRE: SEIS DILIGENCIAS:  2016-0413 – 22-02-2016 (Se oficio para seguimiento IE MARCELIANA SALDARRIAGA,  IE ANTONIO JOSE DE SUCRE, 
2016-0737 – 01-04-2016 (Se oficio para seguimiento IE MARIA JESUS MEJIA, 
2016-1285 – 01-04-2016 (Se oficio para seguimiento IE MARIA JESUS MEJIA, IE MARIA JESUS MEJIA, 
</t>
  </si>
  <si>
    <t xml:space="preserve"> PLAN OPERATIVO DE CONTROL INTERNO</t>
  </si>
  <si>
    <t>Código: FEM-14</t>
  </si>
  <si>
    <t>Versión: 01</t>
  </si>
  <si>
    <t>Fecha: 09/02/2016</t>
  </si>
  <si>
    <t>Actividades</t>
  </si>
  <si>
    <t>Norma</t>
  </si>
  <si>
    <t>Indicador</t>
  </si>
  <si>
    <t>Meta</t>
  </si>
  <si>
    <t>Resultado /Seguimiento</t>
  </si>
  <si>
    <t xml:space="preserve">ROL : RELACIÓN CON ENTES EXTERNOS </t>
  </si>
  <si>
    <t xml:space="preserve">Informe ejecutivo anual del avance del MECI (diligenciamiento de la encuesta en línea), vigencia 2016, para el DAFP </t>
  </si>
  <si>
    <t>Ley 87 de noviembre 29 de 1993 - Decreto 1826 de agosto 3 de 1994  Decreto  2145 de noviembre 4 de 1999 .   Decreto 1027 de 2007.   Circular Conjunta 100 001 del  5 de enero de 2012 del DAFP y la Contaduría General de la Nación.</t>
  </si>
  <si>
    <t>Informe presentado</t>
  </si>
  <si>
    <t>Informe radicado el 16 de marzo de 2017 bajo radicado  20170607 en el cual se trata el resultado de la evaluación al Sistema de Control Interno vigencia 2016 en encuesta diligenciada en el aplicativo del DAFP.    Se socializó el informe a los Líderes de los procesos en Comité Directivo el 29 de marzo de 2017.  De otro lado se tiene evidencia del certificado de recepción de información de la doctora María del Pilar García González , Dirección de Gestión y Desempeño Institucional sobre diligenciamiento en línea de la encuesta MECI</t>
  </si>
  <si>
    <t>Elaborar informe de seguimiento derechos de autor Sotfware, para el DAFP</t>
  </si>
  <si>
    <t xml:space="preserve"> Directiva Presidencial  02 de 2002, circula 1000-06 de junio 22 de 2004, circular 07 de diciembre 28 de 2005 y circular 4 de diciembre 22 de 2006 del DAFP </t>
  </si>
  <si>
    <t>Inforrme presentado al Departamento Administrativo de la Función Pública radicado bajo el número  20170488 de  marzo 1 de 2017.</t>
  </si>
  <si>
    <t>Informes de seguimiento a la rendición de cuentas que se rinde a la Contraloría Municipal en el aplicativo Gestión Transparente</t>
  </si>
  <si>
    <t>ROL: EVALUACIÓN Y SEGUIMIENTO</t>
  </si>
  <si>
    <t xml:space="preserve">1.  EVALUACION DE CONTROL INTERNO </t>
  </si>
  <si>
    <t>Informe a Cumplimiento de los  (Planes de accion)</t>
  </si>
  <si>
    <t>Elaborar  Informes Pormenorizado de Control Interno  vigencia 2016-2017 y  publicarlo en el Portal web de la Entidad.</t>
  </si>
  <si>
    <t xml:space="preserve">Ley 1474 de 2011 </t>
  </si>
  <si>
    <t>Se presentó informe mediante escrito 20170549  7 de marzo de 2017, período noviembre 2016 a febrero de 2017</t>
  </si>
  <si>
    <t>Elaborar informe de evaluación de Control Interno a las quejas tramitadas en la entidad</t>
  </si>
  <si>
    <t>Presentó informe con corte a diciembre 31 de 2016, informe presentado en enero 23 de 2017 escirto radicado 20170134
Presentó informe con corte a diciembre 31 de 2017, informe presentado en enero 10 de 2018 escirto radicado 20180025</t>
  </si>
  <si>
    <t>Auditorías Internas de Calidad y de Control Interno (anexo programa anual de auditorías y plan de auditorias vigencia 2017)</t>
  </si>
  <si>
    <t xml:space="preserve"> Auditorías Realizadas/Auditorías programadas</t>
  </si>
  <si>
    <t xml:space="preserve">Auditoría al proceso de Atención al Ciudadano los días 29 y 30 de marzo de 2017 </t>
  </si>
  <si>
    <t>Arqueos de caja menor</t>
  </si>
  <si>
    <t>Resolución Ministerio de Hacienda y Crédito Público No 001/2011. (se presenta informe en formato (FEM 09)</t>
  </si>
  <si>
    <t xml:space="preserve">Se realizó auditoría a la Caja Menor en marzo 3 de 2017
Se realizó auditoría a la Caja Menor en nviembre  de 2017
</t>
  </si>
  <si>
    <t>2.  INFORME DE SEGUIMIENTO</t>
  </si>
  <si>
    <t xml:space="preserve">Informe  Seguimiento Plan Anticorrupción  </t>
  </si>
  <si>
    <t xml:space="preserve">Decreto 124 de 2016  informes de seguimiento con corte abril/agosto/diciembre,  se publican dentro de los 10 primeros días del mes siguiente (10 de mayo/ 10 de septiembre/10 de enero) </t>
  </si>
  <si>
    <t>Informe de seguimiento Plan anticorrupción presentado en enero 16 de 2017 mediante escirto 20170086 y publicado en página web de la Entidad 
 Informe de Seguimiento: Informe de  verificación al acatamiento de lo regulado en los artículos 73 y 76 de la Ley 1474 de 2011 y el Decreto 2641 de diciembre 17 de 2012, en lo referente a la estrategia denominada “Plan anticorrupción y de atención al ciudadano. 
Informe presentado en septiembre 13 de 2017 mediante escrito 20171825 y posteriormente publicado en la página web de la entidad, el día 14 de septiembre de 2017.
El informe fue presentado en enero 15 de 2018 mediante ecrtio radicado 20180060</t>
  </si>
  <si>
    <t>Informe seguimiento a la contratacIón (Seguimiento a Contratos colgados en la plataforma del SECOP).</t>
  </si>
  <si>
    <t>Ley 1150 del 16 de julio de 2007, Art 3. Decreto 066 del 16 de enero de 2008, Art 8o. Art 223 del Decreto Ley 019 de 2012. Decreto 734 de 2012, Art 2.2.5.</t>
  </si>
  <si>
    <t>Se presentó  enero de 2018</t>
  </si>
  <si>
    <t xml:space="preserve">Elaborar informes,  austeridad y Eficiencia del Gasto Püblico </t>
  </si>
  <si>
    <t>Decreto 26 de 1998, Decreto 1737 de 1998 (Modificado parcialmente por los decretos 212 y 950 de 1999, 2445 y 2465 de 2000, 1094 y 2672 de 2001, Dc968 de 2007) Dc 1738 de 1998; Dc 2209 de 1998 que modificó al 1737 en los arts 3,4,6, C98, 11, 12, 15, 17 y 21).</t>
  </si>
  <si>
    <t>se presentaron tres informes</t>
  </si>
  <si>
    <t>ROL : VERIFICACIÓN MAPA DE  RIESGO</t>
  </si>
  <si>
    <t>Elaborar Informe de  seguimiento a  los riesgos  de cada proceso</t>
  </si>
  <si>
    <t>ROL: FOMENTO DE LA CULTURA DEL CONTROL.</t>
  </si>
  <si>
    <t xml:space="preserve">Realizar 2 eventos semestrales de  Motivación en la cultura del autocontrol. </t>
  </si>
  <si>
    <t>Evento reallizado/ evento programado</t>
  </si>
  <si>
    <t xml:space="preserve">El 12 de julio, los funcionarios y contratistas de la Personería se capacitaron en anticorrupción, MECI y calidad por personas expertas de la Contraloría General de Antioquia.
Boletín interno de agosto 22 de 2017,  se publicó tics frente a temas objetivos de la política de calidad, Rol número tres de la Oficina de Control Interno, fomento de la cultura de control.
Desde comunicaciones el pasado 29 de agosto de 2017, se envió a correos institucionales archivo sobre el autocontrol en el cual nos aporta al mejoramiento continuo de los procesos. 
Boletín nro 6 de octubre 6 de 2017 en el cual se socializa sobre la política de calidad, qué implica la implementación de un sistema de calidad. 
Boletín nro 7 de octubre 30 de 2017 frente a temas sostenimiento y mantenimiento del sistema de calidad en la entidad, política y objetivos de calidad,  buenas prácticas del Código de Ética, elementos del sistema de control interno, invitación para conocer la revista digital de la Entidad dirigida al público externo con el propósito de dar a conocer los hechos y noticias más importantes de la Personería Municipal.
Boletín interno nro 8 de noviembre 30 de 2017  frente a temas elementos del sistema de control interno.  
Boletín interno nro 9 de diciembre 20 de 2017 frente a temas de indicadores de gestión y resultado auditoría externa ICONTEC.
</t>
  </si>
  <si>
    <t>ROL: ASESORÍA Y ACOMPAÑAMIENTO A LA DIRECCIÓN.</t>
  </si>
  <si>
    <t>Asesoría y Colaboración en la Revisión Manual de Calidad S.G.C.</t>
  </si>
  <si>
    <t xml:space="preserve">AESORIAS </t>
  </si>
  <si>
    <t>Permanente en el año</t>
  </si>
  <si>
    <t xml:space="preserve">AUDITORIAS DE GESTION </t>
  </si>
  <si>
    <t>año</t>
  </si>
  <si>
    <t>Programadas</t>
  </si>
  <si>
    <t>Elaboradas</t>
  </si>
  <si>
    <t>AUDITORIAS INTERNAS</t>
  </si>
  <si>
    <t xml:space="preserve">Se presento informe </t>
  </si>
  <si>
    <t>Cumplimiento año auditorias</t>
  </si>
  <si>
    <t>TOTAL</t>
  </si>
  <si>
    <r>
      <rPr>
        <b/>
        <sz val="9"/>
        <rFont val="Arial"/>
        <family val="2"/>
      </rPr>
      <t xml:space="preserve">acumulado: 100% </t>
    </r>
    <r>
      <rPr>
        <sz val="9"/>
        <rFont val="Arial"/>
        <family val="2"/>
      </rPr>
      <t xml:space="preserve">
</t>
    </r>
    <r>
      <rPr>
        <b/>
        <sz val="9"/>
        <rFont val="Arial"/>
        <family val="2"/>
      </rPr>
      <t>1 trimestre.</t>
    </r>
    <r>
      <rPr>
        <sz val="9"/>
        <rFont val="Arial"/>
        <family val="2"/>
      </rPr>
      <t xml:space="preserve">
1 (una) Reunión con Secretaría de Medio Ambiente temática de ladrilleras y tejares.
</t>
    </r>
    <r>
      <rPr>
        <b/>
        <sz val="9"/>
        <rFont val="Arial"/>
        <family val="2"/>
      </rPr>
      <t>2 trimestre: (3 actividades)</t>
    </r>
    <r>
      <rPr>
        <sz val="9"/>
        <rFont val="Arial"/>
        <family val="2"/>
      </rPr>
      <t xml:space="preserve">
1. Abril 25.  Asistencia y participación en la mesa de componentes del PGRIS regional en las tarifas de aseo urbano según resolución CRA 720
2. 30 de mayo  Reunión Secretaría de Medio Ambiente tema PGRIS. 
3. 14 de junio. Reunión convenio Marco Ambiental 
</t>
    </r>
    <r>
      <rPr>
        <b/>
        <sz val="9"/>
        <rFont val="Arial"/>
        <family val="2"/>
      </rPr>
      <t xml:space="preserve">3 trimestre (5 actividades)
</t>
    </r>
    <r>
      <rPr>
        <sz val="9"/>
        <rFont val="Arial"/>
        <family val="2"/>
      </rPr>
      <t xml:space="preserve">1. Julio 26. Reunión Personería Medellín con el coordinador del Observatorio Ambiental. 
2. julio 31. Reunión Personería de Envigado. 
3. Agosto 02. Reunión Converio Marco Ambiental. 
4. Septiembre 05. Reunión convenio Marco Ambiental. 
5.Septimbre 21. Reunión medio Ambiente - Empresa de Aseo para residuos sólidos
</t>
    </r>
    <r>
      <rPr>
        <b/>
        <sz val="9"/>
        <rFont val="Arial"/>
        <family val="2"/>
      </rPr>
      <t xml:space="preserve">4 trimestre:(2 actividad)
</t>
    </r>
    <r>
      <rPr>
        <sz val="9"/>
        <rFont val="Arial"/>
        <family val="2"/>
      </rPr>
      <t xml:space="preserve">1 Octubre 24: Reunión ingeniero Forestal para la discución de propuesta en la formulación del observatorio ambiental, socialización y capacitación. 
2. Diciembre 05. Reunión Convenio Marco Ambiental. 
</t>
    </r>
    <r>
      <rPr>
        <b/>
        <sz val="9"/>
        <rFont val="Arial"/>
        <family val="2"/>
      </rPr>
      <t>indicador: 11/7 = 157,12</t>
    </r>
  </si>
  <si>
    <r>
      <rPr>
        <b/>
        <sz val="9"/>
        <rFont val="Arial"/>
        <family val="2"/>
      </rPr>
      <t>Consolidado: 100%</t>
    </r>
    <r>
      <rPr>
        <sz val="9"/>
        <rFont val="Arial"/>
        <family val="2"/>
      </rPr>
      <t xml:space="preserve">
Respuesta, seguimiento, verificación y atención  de los derechos de petición asignados por PQRS (53)
</t>
    </r>
    <r>
      <rPr>
        <b/>
        <sz val="9"/>
        <rFont val="Arial"/>
        <family val="2"/>
      </rPr>
      <t xml:space="preserve">2 trimestre: 61 </t>
    </r>
    <r>
      <rPr>
        <sz val="9"/>
        <rFont val="Arial"/>
        <family val="2"/>
      </rPr>
      <t xml:space="preserve">
PQRS  01 de mayo  A  30 de junio 61
Consultas y asesorías. 82
Web 4 
total 147
</t>
    </r>
    <r>
      <rPr>
        <b/>
        <sz val="9"/>
        <rFont val="Arial"/>
        <family val="2"/>
      </rPr>
      <t xml:space="preserve">3 trimestre:
PQRS </t>
    </r>
    <r>
      <rPr>
        <sz val="9"/>
        <rFont val="Arial"/>
        <family val="2"/>
      </rPr>
      <t>116</t>
    </r>
    <r>
      <rPr>
        <b/>
        <sz val="9"/>
        <rFont val="Arial"/>
        <family val="2"/>
      </rPr>
      <t xml:space="preserve">
4 trimestre:  
PQRS  </t>
    </r>
    <r>
      <rPr>
        <sz val="9"/>
        <rFont val="Arial"/>
        <family val="2"/>
      </rPr>
      <t>01 de octubre  A  31 de diciembre:</t>
    </r>
    <r>
      <rPr>
        <b/>
        <sz val="9"/>
        <rFont val="Arial"/>
        <family val="2"/>
      </rPr>
      <t xml:space="preserve"> </t>
    </r>
    <r>
      <rPr>
        <sz val="9"/>
        <rFont val="Arial"/>
        <family val="2"/>
      </rPr>
      <t>72</t>
    </r>
    <r>
      <rPr>
        <b/>
        <sz val="9"/>
        <rFont val="Arial"/>
        <family val="2"/>
      </rPr>
      <t xml:space="preserve">  Consultas y asesorías. </t>
    </r>
    <r>
      <rPr>
        <sz val="9"/>
        <rFont val="Arial"/>
        <family val="2"/>
      </rPr>
      <t>109.</t>
    </r>
    <r>
      <rPr>
        <b/>
        <sz val="9"/>
        <rFont val="Arial"/>
        <family val="2"/>
      </rPr>
      <t xml:space="preserve"> Web </t>
    </r>
    <r>
      <rPr>
        <sz val="9"/>
        <rFont val="Arial"/>
        <family val="2"/>
      </rPr>
      <t xml:space="preserve">5 </t>
    </r>
    <r>
      <rPr>
        <b/>
        <sz val="9"/>
        <rFont val="Arial"/>
        <family val="2"/>
      </rPr>
      <t xml:space="preserve">
total 181
indicador: </t>
    </r>
    <r>
      <rPr>
        <sz val="9"/>
        <rFont val="Arial"/>
        <family val="2"/>
      </rPr>
      <t>100%</t>
    </r>
  </si>
  <si>
    <r>
      <rPr>
        <b/>
        <sz val="8"/>
        <rFont val="Arial"/>
        <family val="2"/>
      </rPr>
      <t xml:space="preserve">consolidado: 100% </t>
    </r>
    <r>
      <rPr>
        <sz val="8"/>
        <rFont val="Arial"/>
        <family val="2"/>
      </rPr>
      <t xml:space="preserve">
Acompañamiento en dos audiencias previamente citadas por el Juzgado.  Acompañamiento en Comité de Seguimiento. 
 </t>
    </r>
    <r>
      <rPr>
        <b/>
        <sz val="8"/>
        <rFont val="Arial"/>
        <family val="2"/>
      </rPr>
      <t>2 trimestre</t>
    </r>
    <r>
      <rPr>
        <sz val="8"/>
        <rFont val="Arial"/>
        <family val="2"/>
      </rPr>
      <t xml:space="preserve">
Acompañamiento, seguimiento  y participación en loscomités de verificación de las siguientes acciones populares: 
</t>
    </r>
    <r>
      <rPr>
        <b/>
        <sz val="8"/>
        <rFont val="Arial"/>
        <family val="2"/>
      </rPr>
      <t xml:space="preserve">1 Beneficio: Accionante  Eludys del Carmen Fernández y Otros, radicado 2015 – 0349.  </t>
    </r>
    <r>
      <rPr>
        <sz val="8"/>
        <rFont val="Arial"/>
        <family val="2"/>
      </rPr>
      <t xml:space="preserve">25 de abril. Tercera reunión comité verificador, temas a tratar propuesta de Cronograma por parte de la  Secretaría de Vivienda y Hábitat y  propuestas acciones de prevención y control con el Corregidor en el sector del Beneficio - 20 de junio visita al sector y cuarta reunión del comité verificador.  Realización de actas e informes. 
</t>
    </r>
    <r>
      <rPr>
        <b/>
        <sz val="8"/>
        <rFont val="Arial"/>
        <family val="2"/>
      </rPr>
      <t xml:space="preserve">2. Quebrada doña María. promovida por Iván Antonio Ruiz Cuartas, Rdo  2009-00193 Juzgado Veintisiete Administrativo Oral del Circuito </t>
    </r>
    <r>
      <rPr>
        <sz val="8"/>
        <rFont val="Arial"/>
        <family val="2"/>
      </rPr>
      <t xml:space="preserve">
Mayo 02. Visita y recorrido en  Villa Lía y Barrio Pilsen, con el fin de conocer el avance de obras en el marco de la acción popular interpuesta por Iván Antonio Ruiz cuartas y conocer las condiciones actuales - Realización de informes.  - Reuniones. 
</t>
    </r>
    <r>
      <rPr>
        <b/>
        <sz val="8"/>
        <rFont val="Arial"/>
        <family val="2"/>
      </rPr>
      <t xml:space="preserve">3. Villa colonial. Acción Popular </t>
    </r>
    <r>
      <rPr>
        <sz val="8"/>
        <rFont val="Arial"/>
        <family val="2"/>
      </rPr>
      <t xml:space="preserve">Radicado. 2015 -565
Seguimiento.  Entrega de obra 28 de junio
</t>
    </r>
    <r>
      <rPr>
        <b/>
        <sz val="8"/>
        <rFont val="Arial"/>
        <family val="2"/>
      </rPr>
      <t xml:space="preserve">3 trimestre: 
1Beneficio: Accionante  Eludys del Carmen Fernández y Otros, radicado 2015 – 0349.  </t>
    </r>
    <r>
      <rPr>
        <sz val="8"/>
        <rFont val="Arial"/>
        <family val="2"/>
      </rPr>
      <t xml:space="preserve">29 de agosto. quinta reunión comité de verificación, realización de acta y seguimiento a compromisos.. 
</t>
    </r>
    <r>
      <rPr>
        <b/>
        <sz val="8"/>
        <rFont val="Arial"/>
        <family val="2"/>
      </rPr>
      <t xml:space="preserve">2 Quebrada doña María. promovida por Iván Antonio Ruiz Cuartas, Rdo  2009-00193 Juzgado Veintisiete Administrativo Oral del Circuito. </t>
    </r>
    <r>
      <rPr>
        <sz val="8"/>
        <rFont val="Arial"/>
        <family val="2"/>
      </rPr>
      <t>concpeto. Reunión comité de verificación 20 setiembre en Área Metrópolitana. 
4  trimestre: 
Beneficio: Accionante  Eludys del Carmen Fernández y Otros, radicado 2015 – 0349.  29 de agosto. quinta reunión comité de verificación, realización de acta y seguimiento a compromisos.. 
indicador: 100%</t>
    </r>
  </si>
  <si>
    <r>
      <t xml:space="preserve">
</t>
    </r>
    <r>
      <rPr>
        <b/>
        <sz val="7"/>
        <rFont val="Arial"/>
        <family val="2"/>
      </rPr>
      <t xml:space="preserve">consolidado: 75% </t>
    </r>
    <r>
      <rPr>
        <sz val="7"/>
        <rFont val="Arial"/>
        <family val="2"/>
      </rPr>
      <t xml:space="preserve">
</t>
    </r>
    <r>
      <rPr>
        <sz val="8"/>
        <rFont val="Arial"/>
        <family val="2"/>
      </rPr>
      <t xml:space="preserve">asistencia y realización de visitas a oficio o solictud (10)
</t>
    </r>
    <r>
      <rPr>
        <b/>
        <sz val="8"/>
        <rFont val="Arial"/>
        <family val="2"/>
      </rPr>
      <t xml:space="preserve">2 trimestre:  visitas: 8 </t>
    </r>
    <r>
      <rPr>
        <u/>
        <sz val="8"/>
        <rFont val="Arial"/>
        <family val="2"/>
      </rPr>
      <t>21 abril.</t>
    </r>
    <r>
      <rPr>
        <sz val="8"/>
        <rFont val="Arial"/>
        <family val="2"/>
      </rPr>
      <t xml:space="preserve"> Visita y acompañamiento a Medio Ambiente en Urbanización  para observar problemática con árboles que representan peligro para habitantes. </t>
    </r>
    <r>
      <rPr>
        <u/>
        <sz val="8"/>
        <rFont val="Arial"/>
        <family val="2"/>
      </rPr>
      <t>Mayo 24</t>
    </r>
    <r>
      <rPr>
        <sz val="8"/>
        <rFont val="Arial"/>
        <family val="2"/>
      </rPr>
      <t xml:space="preserve">. Visita y recorrido Metroplús a fin de verificar cumplimiento y avance de obra como de aspectos técnicos como, planes arqueológicos, de manejo de redes sólidos. </t>
    </r>
    <r>
      <rPr>
        <u/>
        <sz val="8"/>
        <rFont val="Arial"/>
        <family val="2"/>
      </rPr>
      <t>31 de mayo.</t>
    </r>
    <r>
      <rPr>
        <sz val="8"/>
        <rFont val="Arial"/>
        <family val="2"/>
      </rPr>
      <t xml:space="preserve"> Visita barrio los Olivares, alcantarillado con escape de aguas negras que vierten a residencia propiedad del señor  Iván de Jesús Sánchez Cardona. </t>
    </r>
    <r>
      <rPr>
        <u/>
        <sz val="8"/>
        <rFont val="Arial"/>
        <family val="2"/>
      </rPr>
      <t>Junio 06.</t>
    </r>
    <r>
      <rPr>
        <sz val="8"/>
        <rFont val="Arial"/>
        <family val="2"/>
      </rPr>
      <t xml:space="preserve"> visita barrio los Olivares, alcantarillado con escape de aguas negras que vierten a residencia propiedad del señor  Iván de Jesús Sánchez Cardona. </t>
    </r>
    <r>
      <rPr>
        <u/>
        <sz val="8"/>
        <rFont val="Arial"/>
        <family val="2"/>
      </rPr>
      <t>12 de junio.</t>
    </r>
    <r>
      <rPr>
        <sz val="8"/>
        <rFont val="Arial"/>
        <family val="2"/>
      </rPr>
      <t xml:space="preserve">  Visita técnica y  de seguimiento a parqueadero ubicado en zona de riesgo y sin retiro de la quebrada en el barrio El Progreso. </t>
    </r>
    <r>
      <rPr>
        <u/>
        <sz val="8"/>
        <rFont val="Arial"/>
        <family val="2"/>
      </rPr>
      <t>Junio 15.</t>
    </r>
    <r>
      <rPr>
        <sz val="8"/>
        <rFont val="Arial"/>
        <family val="2"/>
      </rPr>
      <t xml:space="preserve"> Visita Playa Rica a fin de atender queja presentada por Veeduría Ciudadana de puente. </t>
    </r>
    <r>
      <rPr>
        <u/>
        <sz val="8"/>
        <rFont val="Arial"/>
        <family val="2"/>
      </rPr>
      <t xml:space="preserve"> Junio 16</t>
    </r>
    <r>
      <rPr>
        <sz val="8"/>
        <rFont val="Arial"/>
        <family val="2"/>
      </rPr>
      <t xml:space="preserve">. Visita obra Metroplús a fin de verificar posible peligro al trabajar con maquinaria pesada en el puente peatonal sin previo cierre o prohibición de peatones. </t>
    </r>
    <r>
      <rPr>
        <u/>
        <sz val="8"/>
        <rFont val="Arial"/>
        <family val="2"/>
      </rPr>
      <t xml:space="preserve"> 20 de junio.</t>
    </r>
    <r>
      <rPr>
        <sz val="8"/>
        <rFont val="Arial"/>
        <family val="2"/>
      </rPr>
      <t xml:space="preserve"> Visita sector el Beneficio. 
</t>
    </r>
    <r>
      <rPr>
        <b/>
        <sz val="8"/>
        <rFont val="Arial"/>
        <family val="2"/>
      </rPr>
      <t xml:space="preserve">3 trimestre Dilgencias , verificación de vulneración de derechos y visitas: 24 </t>
    </r>
    <r>
      <rPr>
        <u/>
        <sz val="8"/>
        <rFont val="Arial"/>
        <family val="2"/>
      </rPr>
      <t>04/07,</t>
    </r>
    <r>
      <rPr>
        <sz val="8"/>
        <rFont val="Arial"/>
        <family val="2"/>
      </rPr>
      <t xml:space="preserve"> Visita de acompañamiento en la corregiduria por tala de árbol autorizada por Corantioquia, </t>
    </r>
    <r>
      <rPr>
        <u/>
        <sz val="8"/>
        <rFont val="Arial"/>
        <family val="2"/>
      </rPr>
      <t>04/07</t>
    </r>
    <r>
      <rPr>
        <sz val="8"/>
        <rFont val="Arial"/>
        <family val="2"/>
      </rPr>
      <t xml:space="preserve"> Acompañamiento a Inspector de Permanencia,  a El Encuentro,, antes (Taberna Buhos Bar, </t>
    </r>
    <r>
      <rPr>
        <u/>
        <sz val="8"/>
        <rFont val="Arial"/>
        <family val="2"/>
      </rPr>
      <t>05/07/</t>
    </r>
    <r>
      <rPr>
        <sz val="8"/>
        <rFont val="Arial"/>
        <family val="2"/>
      </rPr>
      <t>Acompañamiento para simulacro de incendio en el parque de las luces,</t>
    </r>
    <r>
      <rPr>
        <u/>
        <sz val="8"/>
        <rFont val="Arial"/>
        <family val="2"/>
      </rPr>
      <t xml:space="preserve"> 06/07</t>
    </r>
    <r>
      <rPr>
        <sz val="8"/>
        <rFont val="Arial"/>
        <family val="2"/>
      </rPr>
      <t xml:space="preserve">.- Visita de seguimiento a caso de desagües Parte baja Yarumito . Visita seguimiento a  Taller ubicado en la cra 43 N° 65-15 sector La esmeralda. Visita seguimiento a carpintería ubicada en la Calle 66 N° 43-10 sector La Esmeralda, Visita de seguimiento a parqueadero de camiones  de alto tonelaje en la Carrera 43, entre calles 64 y 66, </t>
    </r>
    <r>
      <rPr>
        <u/>
        <sz val="8"/>
        <rFont val="Arial"/>
        <family val="2"/>
      </rPr>
      <t>07/07/</t>
    </r>
    <r>
      <rPr>
        <sz val="8"/>
        <rFont val="Arial"/>
        <family val="2"/>
      </rPr>
      <t xml:space="preserve">- visita seguimiento a queja por funcionamiento de carpintería, sin el lleno de requisitos, en zona residencial San josé, </t>
    </r>
    <r>
      <rPr>
        <u/>
        <sz val="8"/>
        <rFont val="Arial"/>
        <family val="2"/>
      </rPr>
      <t>11/07</t>
    </r>
    <r>
      <rPr>
        <sz val="8"/>
        <rFont val="Arial"/>
        <family val="2"/>
      </rPr>
      <t xml:space="preserve"> Visita y recorrido obra Metroplus, Urbanización las Américas, </t>
    </r>
    <r>
      <rPr>
        <u/>
        <sz val="8"/>
        <rFont val="Arial"/>
        <family val="2"/>
      </rPr>
      <t xml:space="preserve">agpsto </t>
    </r>
    <r>
      <rPr>
        <sz val="8"/>
        <rFont val="Arial"/>
        <family val="2"/>
      </rPr>
      <t>Visita de seguimiento sobre tema Medio Ambiente en la vereda el Pedregal, por Petición interpuesta por la señora Maide Velásquez ,  Visita de seguimiento al establecimiento comercial l Búhos Bar, y a otro Sector de Frugal, Asistencia a reunión con la comunidad del barrio las Acacias, Metroplus, y funcionarios de la administración .Visita de seguimiento a queja en el barrio San Francisco y San Gabriel.</t>
    </r>
    <r>
      <rPr>
        <u/>
        <sz val="8"/>
        <rFont val="Arial"/>
        <family val="2"/>
      </rPr>
      <t>11/08/.-</t>
    </r>
    <r>
      <rPr>
        <sz val="8"/>
        <rFont val="Arial"/>
        <family val="2"/>
      </rPr>
      <t xml:space="preserve"> Visita de seguimiento a solicitud interpuesta por el ciudadano, en el barrio San Juan Bautista, Calle 37BN° 44-14, </t>
    </r>
    <r>
      <rPr>
        <u/>
        <sz val="8"/>
        <rFont val="Arial"/>
        <family val="2"/>
      </rPr>
      <t>15/08/</t>
    </r>
    <r>
      <rPr>
        <sz val="8"/>
        <rFont val="Arial"/>
        <family val="2"/>
      </rPr>
      <t xml:space="preserve">- Visita seguimiento por queja sobre anomalías en Barbería New York,  </t>
    </r>
    <r>
      <rPr>
        <u/>
        <sz val="8"/>
        <rFont val="Arial"/>
        <family val="2"/>
      </rPr>
      <t>16/08/2017.</t>
    </r>
    <r>
      <rPr>
        <sz val="8"/>
        <rFont val="Arial"/>
        <family val="2"/>
      </rPr>
      <t>- Visita de seguimiento a Parqueadero en Yarumito, 29.a</t>
    </r>
    <r>
      <rPr>
        <u/>
        <sz val="8"/>
        <rFont val="Arial"/>
        <family val="2"/>
      </rPr>
      <t>gosto</t>
    </r>
    <r>
      <rPr>
        <sz val="8"/>
        <rFont val="Arial"/>
        <family val="2"/>
      </rPr>
      <t xml:space="preserve">. reecorrido con veedores y empleados Metroplus, por el sector de Las Acacias y Las Américas, señalización para invidentes. </t>
    </r>
    <r>
      <rPr>
        <u/>
        <sz val="8"/>
        <rFont val="Arial"/>
        <family val="2"/>
      </rPr>
      <t>05/09/-</t>
    </r>
    <r>
      <rPr>
        <sz val="8"/>
        <rFont val="Arial"/>
        <family val="2"/>
      </rPr>
      <t xml:space="preserve"> Visita de seguimiento al Parqueadero  WMC en la  Calle 76 N° 52B-30 del Barrio Santa María, </t>
    </r>
    <r>
      <rPr>
        <u/>
        <sz val="8"/>
        <rFont val="Arial"/>
        <family val="2"/>
      </rPr>
      <t>06/09/-</t>
    </r>
    <r>
      <rPr>
        <sz val="8"/>
        <rFont val="Arial"/>
        <family val="2"/>
      </rPr>
      <t xml:space="preserve"> Visita de seguimiento a la Barbería New York, ubicada en la Carrera 49 N° 42-05, por solicitud de comerciantes que manifiestan que la Inspección de Policía, no hace nada ante quejas por ellos instaurada. </t>
    </r>
    <r>
      <rPr>
        <u/>
        <sz val="8"/>
        <rFont val="Arial"/>
        <family val="2"/>
      </rPr>
      <t>07/09/.</t>
    </r>
    <r>
      <rPr>
        <sz val="8"/>
        <rFont val="Arial"/>
        <family val="2"/>
      </rPr>
      <t>- Visita a la Clínica  Antioquia, con funcionario de la Secretaria de Salud, a petición de familia que requería asesoría del personal de dicho establecimiento</t>
    </r>
    <r>
      <rPr>
        <u/>
        <sz val="8"/>
        <rFont val="Arial"/>
        <family val="2"/>
      </rPr>
      <t>,12/09.-</t>
    </r>
    <r>
      <rPr>
        <sz val="8"/>
        <rFont val="Arial"/>
        <family val="2"/>
      </rPr>
      <t xml:space="preserve"> Visita al galpón las Malvinas en la Plaza Mayoritaria, </t>
    </r>
    <r>
      <rPr>
        <u/>
        <sz val="8"/>
        <rFont val="Arial"/>
        <family val="2"/>
      </rPr>
      <t>22/09/</t>
    </r>
    <r>
      <rPr>
        <sz val="8"/>
        <rFont val="Arial"/>
        <family val="2"/>
      </rPr>
      <t xml:space="preserve"> Visita a obra Metroplus, en las Acacias, </t>
    </r>
    <r>
      <rPr>
        <u/>
        <sz val="8"/>
        <rFont val="Arial"/>
        <family val="2"/>
      </rPr>
      <t>28/09.-</t>
    </r>
    <r>
      <rPr>
        <sz val="8"/>
        <rFont val="Arial"/>
        <family val="2"/>
      </rPr>
      <t xml:space="preserve"> Visita al barrio La Esmeralda, seguimiento a queja sobre  inseguridad  que se presenta a una residencia, por árbol que está socavando sus cimientos, 2</t>
    </r>
    <r>
      <rPr>
        <u/>
        <sz val="8"/>
        <rFont val="Arial"/>
        <family val="2"/>
      </rPr>
      <t>9/09/.</t>
    </r>
    <r>
      <rPr>
        <sz val="8"/>
        <rFont val="Arial"/>
        <family val="2"/>
      </rPr>
      <t xml:space="preserve">- Visita a residencia en la Carrera 51 contiguo al Auditorio de la Biblioteca, </t>
    </r>
    <r>
      <rPr>
        <sz val="8"/>
        <rFont val="Calibri"/>
        <family val="2"/>
        <scheme val="minor"/>
      </rPr>
      <t xml:space="preserve">
</t>
    </r>
    <r>
      <rPr>
        <sz val="7"/>
        <rFont val="Calibri"/>
        <family val="2"/>
        <scheme val="minor"/>
      </rPr>
      <t xml:space="preserve">
</t>
    </r>
  </si>
  <si>
    <t>ATENCION EFICAZ AL CIUDADANO</t>
  </si>
  <si>
    <t>Atención al Ciudadano</t>
  </si>
  <si>
    <t>Fortalecer la atencion al ciudadano de manera permanente con el fin de generar confiabilidad en la prestación de los servicios de la entidad.</t>
  </si>
  <si>
    <t>Brindar atención con calidad y oportunidad a la ciudadanía, mediante la implementación de políticas de servicio y gestión, para atender la demanda de los ciudadanos en trámites, servicios, peticiones, quejas, reclamos, denuncias y sugerencia, verificando la percepción de la satisfacción ciudadana frente a la prestación de los mismos, en el marco del alcance misional de la Entidad.</t>
  </si>
  <si>
    <t>Fortalecimiento del Sistema de Atención al Ciudadano</t>
  </si>
  <si>
    <t xml:space="preserve">Atender la demanda de los ciudadanos en trámites, servicios, peticiones, quejas, reclamos, denuncias y sugerencia, de los ciudadanos y partes interesadas, que estén relacionados a la Atención al Ciudadano.
</t>
  </si>
  <si>
    <t xml:space="preserve">Número de PQRSDF tramitadas / Número de PQRS Recibidas
</t>
  </si>
  <si>
    <t>Secretaria General</t>
  </si>
  <si>
    <t>Durante loscuatro trimestres fueron atendidos 14,425 ciudadanos y quedaron pendientes 62 PQRSDF correspondientes a seguimientos. El resiltado promedio de cumplimiento fue del 99,57%, de la meta propuesta.</t>
  </si>
  <si>
    <t>Aplicar encuestas de satisfacción a los ciudadanos y partes interesadas, realizar la tabulación de los resultados obtenidos de las encuestas para verificar el nivel de satisfacción del servicio.</t>
  </si>
  <si>
    <t>Número de Encuestas / Número de Usuarios Atendidos</t>
  </si>
  <si>
    <t>Durante los cuatro trimestres se efectuaron 1,942, encuestas de satisfacción, equivalente al 14,23%, superando la meta en 4,23%, la cual era de 10% de la población atendida.</t>
  </si>
  <si>
    <t>Realizar la Caracterización de usuarios (Dependencia, Tipo de Trámite, Funcionario, Genero, Edad, Condición Social)</t>
  </si>
  <si>
    <t>Base de datos tabulada</t>
  </si>
  <si>
    <t>De los 14,425 ciudadanos que se han atendido durante los cuatro trimestres de la vigencia actual, se ha realizado la caracterización detalla, al 100%, cumpliendo con la meta.</t>
  </si>
  <si>
    <t>Realizar Capacitaciones a los Contratistas y Funcionarios que atienden público, en temas relacionadas, como servicio al ciudadano y mesas de trabajo en temas de derecho</t>
  </si>
  <si>
    <t>Numero de capacitaciones realizadas/numero de capacitaciones programadas</t>
  </si>
  <si>
    <t>Se han realizado capacitaciones a los Abogados que atienden Público, como son: Derechos de Petición Unidad de Victimas, en Casa de Justicia, con la Directora y la funcionaria que maneja el tema, Marco Legar que regula el tiempo para la atención en los hospitales, esta fue dictada por la Dirección Seccional de Antioquia,  Mecí Calidad y GEL, Manejo de finanzas personales, La vida como un proyecto de auto gestión, Nuevo código de Policía y Convivencia, Actualización SIGEP, Uso adecuado de las redes sociales y Seguridad Informatica, Evaluación e intervención del  riesgo psicosocial, cumpliendose al 100% la meta propuesta.</t>
  </si>
  <si>
    <r>
      <t> </t>
    </r>
    <r>
      <rPr>
        <sz val="9"/>
        <rFont val="Arial"/>
        <family val="2"/>
      </rPr>
      <t> MODERNIZACIÓN ADMINISTRATIVA Y DESARROLLO ORGANIZACIONAL PERMANENTE.</t>
    </r>
  </si>
  <si>
    <t>Gestión del Talento Humano</t>
  </si>
  <si>
    <t xml:space="preserve">Fortalecer y modernizar la institución desarrollando estratégicamente el Talento Humano, las instalaciones físicas y la implementación de nuevas tecnologías de la información </t>
  </si>
  <si>
    <t>Gestionar el talento humano de la Entidad, desde el ingreso hasta el retiro, contribuyendo al desarrollo de las potencialidades, destrezas y habilidades, optimizando la prestación de los servicios</t>
  </si>
  <si>
    <t>Implementación del Sistema Gestión de Seguridad y Salud en el Trabajo</t>
  </si>
  <si>
    <t>Realizar tres (3) mesas de trabajo   sobre Sistema Gestión y Seguridad y Salud en el Trabajo e Identificación de Riesgos</t>
  </si>
  <si>
    <t>Numero de mesas de trabajo  realizadas/numero de mesas de trabajo  programadas</t>
  </si>
  <si>
    <t>Se realizaron tres mesas de trabajo con la ARL Sura, así: Asesoría para el acompañamiento del Copasst y Comité de Convivencia; Elaboración del Plan de Trabajo; Capacitación sobre accidentes e Incidentes de trabajo.                           Se cumplio el 100% de la meta.                             Sin embargo el Sistema Gestión de Seguridad y Salud en el Trabajo, está implementado en un 65%</t>
  </si>
  <si>
    <t>Fortalecimiento del Clima Organizacional</t>
  </si>
  <si>
    <t>Jornadas de sensiblizaicón y Capacitaciones, para mejorar las relaciones interpersonales, liderazgo y asertividad de la Entidad, con el complimiento del Plan Institucional de Capacitación y Bienestar Estimulos e Incentivos (Capacitar a los funcionarios del nivel asistencial en las labores establecidas esenciales en los manuales de funciones, Realizar capacitación en Contratación</t>
  </si>
  <si>
    <t>Numero de Capacitaciones realizadas/numero de Capacitacionesprogramadas</t>
  </si>
  <si>
    <t>Se realizaron las siguientes actividades: Manejo de finanzas personales, Sistema Gestión Seguridad y Salud en el Trabajo, Mediación de Conflictos, La vida como un proyecto de auto gestión, MECI y calidad, GEL, Aspectos jurídicos de mayor relevancia para la atención de usuarios, Nuevo código de Policía y Convivencia, Derechos humanos, Derecho Disciplinario, Derecho Ambiental, Derecho Penal o de Familia, Talento Humano, Actualización SIGEP, Riesgos de Corrupción (Ley 1474 de 2011 Estatuto Anticorrupción), Día de la Familia (Bonos dia de la Familia), Caminatas ecológicas, Inteligencia Emocional, Vacaciones recreativas hijos (Entradas a juegos "Zero Graviti" y Entradas a cine), Comunicación Asertiva, Manejo del estrés, Trabajo en Equipo, Día de la secretaria, Día de la madre, Día del padre, Cumpleaños, Uso adecuado de las redes sociales y Seguridad Informatica, Clima organizacional, Incentivos (Bonos de aguinaldo, tardes Peliculas para los funcionarios Bienestar Laboral y para los hijos de los empleados, celebración día del Halloween), Salud Ocupacional, Evaluación e intervención del  riesgo psicosocial,  Educación Informal, Educación formal, Conmemoración día del Servidor Público, Seminario Reflexiones Críticas Sobre el Código Nacional de Policia, Programa Nacional de Capacitación del ministerio Público.                                                               Se desarrollaron 36 Actividades de 45 que se tenían programadas. se cumplio el 80% de la meta que fue el 100%</t>
  </si>
  <si>
    <t>Proyectar los Actos Administrativos para la correcta gestión del Talento Humano</t>
  </si>
  <si>
    <t>Numero de Actos Administrativos realizadas/numero de Administrativos realizadas requeridos</t>
  </si>
  <si>
    <t xml:space="preserve">Se han realizado todos los actos administrativos para la correcta gestión del proceso de Talento Humano. Se elaboraron 223 Resoluciones.        Se cumplio el 100% de la meta </t>
  </si>
  <si>
    <t xml:space="preserve">Actualizar y Adoptar el Reglamento Interno de Trabajo </t>
  </si>
  <si>
    <t xml:space="preserve">Acto Administrativo de Adopción del Reglamento Interno de Trabajo </t>
  </si>
  <si>
    <t xml:space="preserve">El Reglamento Interno de Trabajo de la Personería Municipal de Itaguí, fue actualizado y adoptado mediante la Resolución No. 110 del 22 de agosto de 2017.                                                        Se cumplio en un 100% la meta.                      </t>
  </si>
  <si>
    <t>Gestión de Bienes y Servicios</t>
  </si>
  <si>
    <t>Adquirir y administrar los bienes y servicios que damanden la Personería Municipal, en total acatamiento de la normatividad legal y bajo parametros de eficiencia, calidad, transparencia y oportunidad, contribuyendo al cumplimiento de las metas, los objetivos institucionales y la satisfacción del usuario.</t>
  </si>
  <si>
    <t>Adecuación locacional de la entidad</t>
  </si>
  <si>
    <r>
      <t>Acondicionar, Adecuar y Modernizar</t>
    </r>
    <r>
      <rPr>
        <sz val="9"/>
        <color rgb="FFFF0000"/>
        <rFont val="Arial"/>
        <family val="2"/>
      </rPr>
      <t xml:space="preserve"> </t>
    </r>
    <r>
      <rPr>
        <sz val="9"/>
        <rFont val="Arial"/>
        <family val="2"/>
      </rPr>
      <t xml:space="preserve">las Instalaciones físicas de la entidad </t>
    </r>
  </si>
  <si>
    <t>Instalaciones Locativas Mejoradas</t>
  </si>
  <si>
    <t xml:space="preserve">Se han efectuado adecuaciones locativas, como son: reubicaciones de puestos de trabajo, se ha mejorando la iluminación de las oficinas, en el segundo trimestre se han cambiado 14 lámparas Lid; de parte del Municipio recibimos una bodega en comodato ubicada en Ditáires,  este espacio permitió la reubicación del archivo documental de gestión. se está acondicionando el Centro de Mediación que funcionará en las instalaciones de la Personería Municipal. Se ajustaron los puestos de trabajo de atención a público, logrando la privacidad en cada puesto de trabajo.                                                                            Se cumplio en un 100% la meta.           </t>
  </si>
  <si>
    <t xml:space="preserve">Proyectar, gestionar y adelantar el proceso de contratación para el sostenimiento y mantenimiento del sistema integral de gestión </t>
  </si>
  <si>
    <t>Contratos Suscritos</t>
  </si>
  <si>
    <t>A 31 de diciembre se hicieron 31 contratos, se cumplio con las necesidades de la entidad.                         Se cumplio al 100% la meta</t>
  </si>
  <si>
    <t>Publicar los procesos de Contratación en la plataforma SECOP y GESTIÓN TRANSPARENTE</t>
  </si>
  <si>
    <t>Contratos publicados en Secop y Gestión Tranparente /Contratos suscritos</t>
  </si>
  <si>
    <t>Los 31 contratos fueron suscritos y han sido publicados en las páginas del SECOP y de Gestión Transparente de la Contraloría.                     Se cumplio con el 100% de la meta.</t>
  </si>
  <si>
    <t>Mantener actualizado el inventario de bienes muebles, insumos e imagen de la entidad</t>
  </si>
  <si>
    <t xml:space="preserve"> </t>
  </si>
  <si>
    <t>Jornada de actualización del inventario de bienes muebles, insumos e imagen de la entidad</t>
  </si>
  <si>
    <t>El inventario de los bienes muebles, insumos, software y hardware, fueron actualizados.                  Se cumplio al 100% la meta</t>
  </si>
  <si>
    <t>Gestión Documental</t>
  </si>
  <si>
    <t>Establecer las actividades técnicas y administrativas tendientes al trámite, organización, control y disposición final de la documentación producida (Física y Magnética) recibida por la Personería, Personería, asegurando su conservación, custodia y protección para la consulta y servicio de la entidad y partes interesadas.</t>
  </si>
  <si>
    <t>Recepción, radicación, digitalización y envío .</t>
  </si>
  <si>
    <t>Número de documentos radicados / Número de documentos tramitados.</t>
  </si>
  <si>
    <t xml:space="preserve">Se le ha dado tramite a la totalidad de correspondencia Interna que entre y que sale. PQRDF, recibidas por la Taquilla Única, Presenciales, Página Web y Telefónicas.                     Se cumplio en un 100% la meta.           </t>
  </si>
  <si>
    <t>Reubicación del archivo documental</t>
  </si>
  <si>
    <t xml:space="preserve">La reubicación del archivo documental ya fue efectiva.                                                                                 Se cumplio en un 100% la meta.           </t>
  </si>
  <si>
    <t>Digitalizar el archivo histórico de las vigencias 2015, 2016</t>
  </si>
  <si>
    <t>Numero de documentos historicos escaneados/numero de documentos requeridos por escanear.</t>
  </si>
  <si>
    <t>Se han digitalizado 50 carpetas correspondientes a los contratos de 2016. Están en proceso 122.220 folias de las dos vigencias 2015 y 2016.   se tuvo inconvenientes de logística, dado que no se pudo adquirir un equipo de escáner para lograr la meta de digitalizar la información histórica, por dificultades presupuestales. Por esto no fue posible cumplir la meta.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</si>
</sst>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5" x14ac:knownFonts="1">
    <font>
      <sz val="11"/>
      <color theme="1"/>
      <name val="Calibri"/>
      <family val="2"/>
      <scheme val="minor"/>
    </font>
    <font>
      <b/>
      <sz val="12"/>
      <name val="Arial"/>
      <family val="2"/>
    </font>
    <font>
      <b/>
      <sz val="9"/>
      <name val="Arial"/>
      <family val="2"/>
    </font>
    <font>
      <sz val="9"/>
      <color theme="1"/>
      <name val="Calibri"/>
      <family val="2"/>
      <scheme val="minor"/>
    </font>
    <font>
      <sz val="14"/>
      <name val="Arial"/>
      <family val="2"/>
    </font>
    <font>
      <sz val="9"/>
      <name val="Arial"/>
      <family val="2"/>
    </font>
    <font>
      <sz val="9"/>
      <color theme="1"/>
      <name val="Arial"/>
      <family val="2"/>
    </font>
    <font>
      <sz val="9"/>
      <color rgb="FFFF0000"/>
      <name val="Arial"/>
      <family val="2"/>
    </font>
    <font>
      <sz val="12"/>
      <color theme="1"/>
      <name val="Arial"/>
      <family val="2"/>
    </font>
    <font>
      <b/>
      <sz val="11"/>
      <color theme="1"/>
      <name val="Calibri"/>
      <family val="2"/>
      <scheme val="minor"/>
    </font>
    <font>
      <b/>
      <sz val="10"/>
      <name val="Arial"/>
      <family val="2"/>
    </font>
    <font>
      <sz val="8"/>
      <color theme="1"/>
      <name val="Arial"/>
      <family val="2"/>
    </font>
    <font>
      <b/>
      <sz val="8"/>
      <color theme="1"/>
      <name val="Arial"/>
      <family val="2"/>
    </font>
    <font>
      <b/>
      <sz val="8"/>
      <name val="Arial"/>
      <family val="2"/>
    </font>
    <font>
      <sz val="8"/>
      <color theme="1"/>
      <name val="Calibri"/>
      <family val="2"/>
      <scheme val="minor"/>
    </font>
    <font>
      <sz val="8"/>
      <color rgb="FF000000"/>
      <name val="Arial"/>
      <family val="2"/>
    </font>
    <font>
      <sz val="8"/>
      <color indexed="8"/>
      <name val="Arial"/>
      <family val="2"/>
    </font>
    <font>
      <sz val="8"/>
      <color indexed="8"/>
      <name val="Calibri"/>
      <family val="2"/>
    </font>
    <font>
      <sz val="11"/>
      <color indexed="8"/>
      <name val="Arial"/>
      <family val="2"/>
    </font>
    <font>
      <b/>
      <sz val="7"/>
      <name val="Arial"/>
      <family val="2"/>
    </font>
    <font>
      <b/>
      <sz val="12"/>
      <color theme="1"/>
      <name val="Calibri"/>
      <family val="2"/>
      <scheme val="minor"/>
    </font>
    <font>
      <b/>
      <sz val="9"/>
      <color theme="1"/>
      <name val="Arial"/>
      <family val="2"/>
    </font>
    <font>
      <sz val="10"/>
      <color theme="1"/>
      <name val="Arial"/>
      <family val="2"/>
    </font>
    <font>
      <sz val="7"/>
      <name val="Arial"/>
      <family val="2"/>
    </font>
    <font>
      <sz val="10"/>
      <name val="Arial"/>
      <family val="2"/>
    </font>
    <font>
      <sz val="8"/>
      <name val="Arial"/>
      <family val="2"/>
    </font>
    <font>
      <b/>
      <sz val="11"/>
      <name val="Arial"/>
      <family val="2"/>
    </font>
    <font>
      <sz val="18"/>
      <color theme="1"/>
      <name val="Calibri"/>
      <family val="2"/>
      <scheme val="minor"/>
    </font>
    <font>
      <u/>
      <sz val="9"/>
      <name val="Arial"/>
      <family val="2"/>
    </font>
    <font>
      <sz val="9"/>
      <color indexed="8"/>
      <name val="Arial"/>
      <family val="2"/>
    </font>
    <font>
      <u/>
      <sz val="8"/>
      <name val="Arial"/>
      <family val="2"/>
    </font>
    <font>
      <b/>
      <i/>
      <sz val="8"/>
      <name val="Arial"/>
      <family val="2"/>
    </font>
    <font>
      <sz val="8"/>
      <name val="Calibri"/>
      <family val="2"/>
      <scheme val="minor"/>
    </font>
    <font>
      <sz val="7"/>
      <name val="Calibri"/>
      <family val="2"/>
      <scheme val="minor"/>
    </font>
    <font>
      <b/>
      <u/>
      <sz val="9"/>
      <name val="Arial"/>
      <family val="2"/>
    </font>
    <font>
      <sz val="11"/>
      <color theme="1"/>
      <name val="Calibri"/>
      <family val="2"/>
      <scheme val="minor"/>
    </font>
    <font>
      <sz val="10"/>
      <color theme="1"/>
      <name val="Calibri"/>
      <family val="2"/>
      <scheme val="minor"/>
    </font>
    <font>
      <b/>
      <sz val="9"/>
      <color theme="1"/>
      <name val="Calibri"/>
      <family val="2"/>
      <scheme val="minor"/>
    </font>
    <font>
      <sz val="11"/>
      <color theme="1"/>
      <name val="Arial"/>
      <family val="2"/>
    </font>
    <font>
      <sz val="9"/>
      <color rgb="FF243F60"/>
      <name val="Arial"/>
      <family val="2"/>
    </font>
    <font>
      <sz val="12"/>
      <color theme="1"/>
      <name val="Calibri"/>
      <family val="2"/>
      <scheme val="minor"/>
    </font>
    <font>
      <sz val="12"/>
      <name val="Arial"/>
      <family val="2"/>
    </font>
    <font>
      <b/>
      <sz val="9"/>
      <color indexed="81"/>
      <name val="Tahoma"/>
      <family val="2"/>
    </font>
    <font>
      <b/>
      <i/>
      <sz val="9"/>
      <color indexed="81"/>
      <name val="Tahoma"/>
      <family val="2"/>
    </font>
    <font>
      <sz val="9"/>
      <color indexed="81"/>
      <name val="Tahoma"/>
      <family val="2"/>
    </font>
  </fonts>
  <fills count="8">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83">
    <border>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thin">
        <color auto="1"/>
      </left>
      <right/>
      <top/>
      <bottom style="medium">
        <color auto="1"/>
      </bottom>
      <diagonal/>
    </border>
    <border>
      <left style="medium">
        <color auto="1"/>
      </left>
      <right/>
      <top style="thin">
        <color auto="1"/>
      </top>
      <bottom style="medium">
        <color auto="1"/>
      </bottom>
      <diagonal/>
    </border>
    <border>
      <left style="medium">
        <color auto="1"/>
      </left>
      <right style="medium">
        <color rgb="FF000000"/>
      </right>
      <top style="medium">
        <color auto="1"/>
      </top>
      <bottom/>
      <diagonal/>
    </border>
    <border>
      <left style="medium">
        <color rgb="FF000000"/>
      </left>
      <right style="medium">
        <color rgb="FF000000"/>
      </right>
      <top style="medium">
        <color auto="1"/>
      </top>
      <bottom/>
      <diagonal/>
    </border>
    <border>
      <left style="medium">
        <color rgb="FF000000"/>
      </left>
      <right style="thin">
        <color auto="1"/>
      </right>
      <top style="medium">
        <color auto="1"/>
      </top>
      <bottom/>
      <diagonal/>
    </border>
    <border>
      <left style="medium">
        <color auto="1"/>
      </left>
      <right style="medium">
        <color rgb="FF000000"/>
      </right>
      <top/>
      <bottom/>
      <diagonal/>
    </border>
    <border>
      <left style="medium">
        <color rgb="FF000000"/>
      </left>
      <right style="medium">
        <color rgb="FF000000"/>
      </right>
      <top/>
      <bottom/>
      <diagonal/>
    </border>
    <border>
      <left style="medium">
        <color rgb="FF000000"/>
      </left>
      <right style="thin">
        <color auto="1"/>
      </right>
      <top/>
      <bottom/>
      <diagonal/>
    </border>
    <border>
      <left style="medium">
        <color auto="1"/>
      </left>
      <right style="medium">
        <color rgb="FF000000"/>
      </right>
      <top/>
      <bottom style="medium">
        <color auto="1"/>
      </bottom>
      <diagonal/>
    </border>
    <border>
      <left style="medium">
        <color rgb="FF000000"/>
      </left>
      <right style="medium">
        <color rgb="FF000000"/>
      </right>
      <top/>
      <bottom style="medium">
        <color auto="1"/>
      </bottom>
      <diagonal/>
    </border>
    <border>
      <left style="medium">
        <color rgb="FF000000"/>
      </left>
      <right style="thin">
        <color auto="1"/>
      </right>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style="thin">
        <color auto="1"/>
      </left>
      <right style="medium">
        <color auto="1"/>
      </right>
      <top/>
      <bottom style="medium">
        <color auto="1"/>
      </bottom>
      <diagonal/>
    </border>
    <border>
      <left/>
      <right style="thin">
        <color auto="1"/>
      </right>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thin">
        <color auto="1"/>
      </top>
      <bottom style="thin">
        <color auto="1"/>
      </bottom>
      <diagonal/>
    </border>
    <border>
      <left/>
      <right style="thin">
        <color auto="1"/>
      </right>
      <top style="thin">
        <color auto="1"/>
      </top>
      <bottom style="medium">
        <color auto="1"/>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9" fontId="35" fillId="0" borderId="0" applyFont="0" applyFill="0" applyBorder="0" applyAlignment="0" applyProtection="0"/>
  </cellStyleXfs>
  <cellXfs count="577">
    <xf numFmtId="0" fontId="0" fillId="0" borderId="0" xfId="0"/>
    <xf numFmtId="0" fontId="0" fillId="0" borderId="0" xfId="0" applyFill="1"/>
    <xf numFmtId="0" fontId="3" fillId="0" borderId="0" xfId="0" applyFont="1" applyFill="1"/>
    <xf numFmtId="0" fontId="4" fillId="0" borderId="0" xfId="0" applyFont="1" applyFill="1" applyAlignment="1">
      <alignment horizontal="center" vertical="center"/>
    </xf>
    <xf numFmtId="9" fontId="5" fillId="0" borderId="22" xfId="0" applyNumberFormat="1" applyFont="1" applyFill="1" applyBorder="1" applyAlignment="1">
      <alignment horizontal="center" vertical="center" wrapText="1"/>
    </xf>
    <xf numFmtId="0" fontId="5" fillId="0" borderId="22" xfId="0" applyFont="1" applyFill="1" applyBorder="1" applyAlignment="1">
      <alignment horizontal="center" vertical="top" wrapText="1"/>
    </xf>
    <xf numFmtId="0" fontId="0" fillId="0" borderId="0" xfId="0" applyFill="1" applyAlignment="1">
      <alignment horizontal="center" vertical="center"/>
    </xf>
    <xf numFmtId="9" fontId="5" fillId="0" borderId="17" xfId="0" applyNumberFormat="1" applyFont="1" applyFill="1" applyBorder="1" applyAlignment="1">
      <alignment horizontal="center" vertical="center" wrapText="1"/>
    </xf>
    <xf numFmtId="0" fontId="5" fillId="0" borderId="41" xfId="0" applyFont="1" applyFill="1" applyBorder="1" applyAlignment="1">
      <alignment vertical="top" wrapText="1"/>
    </xf>
    <xf numFmtId="0" fontId="5" fillId="0" borderId="18" xfId="0" applyFont="1" applyFill="1" applyBorder="1" applyAlignment="1">
      <alignment horizontal="left" vertical="top" wrapText="1"/>
    </xf>
    <xf numFmtId="0" fontId="5" fillId="0" borderId="41" xfId="0" applyFont="1" applyFill="1" applyBorder="1" applyAlignment="1">
      <alignment wrapText="1"/>
    </xf>
    <xf numFmtId="10" fontId="5" fillId="0" borderId="22" xfId="0"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10" xfId="0" applyFont="1" applyFill="1" applyBorder="1" applyAlignment="1">
      <alignment horizontal="left" vertical="top" wrapText="1"/>
    </xf>
    <xf numFmtId="0" fontId="2" fillId="0" borderId="10"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11" fillId="0" borderId="22" xfId="0" applyFont="1" applyFill="1" applyBorder="1" applyAlignment="1">
      <alignment horizontal="left" vertical="top" wrapText="1"/>
    </xf>
    <xf numFmtId="0" fontId="0" fillId="0" borderId="48" xfId="0" applyBorder="1" applyAlignment="1">
      <alignment horizontal="left" vertical="center"/>
    </xf>
    <xf numFmtId="0" fontId="0" fillId="0" borderId="51" xfId="0" applyBorder="1" applyAlignment="1">
      <alignment horizontal="left" vertical="center"/>
    </xf>
    <xf numFmtId="0" fontId="2" fillId="0" borderId="6" xfId="0" applyFont="1" applyFill="1" applyBorder="1" applyAlignment="1">
      <alignment horizontal="left" vertical="center" wrapText="1"/>
    </xf>
    <xf numFmtId="0" fontId="0" fillId="0" borderId="0" xfId="0" applyAlignment="1">
      <alignment horizontal="left"/>
    </xf>
    <xf numFmtId="0" fontId="8" fillId="0" borderId="0" xfId="0" applyFont="1" applyAlignment="1">
      <alignment horizontal="left"/>
    </xf>
    <xf numFmtId="0" fontId="2" fillId="0" borderId="37"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13"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1" fillId="0" borderId="17" xfId="0" applyFont="1" applyBorder="1" applyAlignment="1">
      <alignment horizontal="center" vertical="center" wrapText="1"/>
    </xf>
    <xf numFmtId="0" fontId="14" fillId="2" borderId="17" xfId="0" applyFont="1" applyFill="1" applyBorder="1" applyAlignment="1">
      <alignment wrapText="1"/>
    </xf>
    <xf numFmtId="0" fontId="12" fillId="2" borderId="17"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0" borderId="17" xfId="0" applyFont="1" applyBorder="1" applyAlignment="1">
      <alignment horizontal="center" vertical="center" wrapText="1"/>
    </xf>
    <xf numFmtId="0" fontId="14" fillId="0" borderId="17" xfId="0" applyFont="1" applyBorder="1" applyAlignment="1">
      <alignment horizontal="center" vertical="center"/>
    </xf>
    <xf numFmtId="0" fontId="14" fillId="0" borderId="41" xfId="0" applyFont="1" applyBorder="1" applyAlignment="1">
      <alignment horizontal="center" vertical="center" wrapText="1"/>
    </xf>
    <xf numFmtId="0" fontId="11" fillId="0" borderId="22" xfId="0" applyFont="1" applyBorder="1" applyAlignment="1">
      <alignment horizontal="center" vertical="center" wrapText="1"/>
    </xf>
    <xf numFmtId="0" fontId="14" fillId="2" borderId="22" xfId="0" applyFont="1" applyFill="1" applyBorder="1" applyAlignment="1">
      <alignment wrapText="1"/>
    </xf>
    <xf numFmtId="0" fontId="12" fillId="2" borderId="22"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4" fillId="0" borderId="22" xfId="0" applyFont="1" applyBorder="1" applyAlignment="1">
      <alignment horizontal="center" vertical="center"/>
    </xf>
    <xf numFmtId="9" fontId="11" fillId="0" borderId="22" xfId="0" applyNumberFormat="1" applyFont="1" applyBorder="1" applyAlignment="1">
      <alignment horizontal="center" vertical="center" wrapText="1"/>
    </xf>
    <xf numFmtId="9" fontId="14" fillId="0" borderId="22" xfId="0" applyNumberFormat="1" applyFont="1" applyBorder="1" applyAlignment="1">
      <alignment horizontal="center" vertical="center"/>
    </xf>
    <xf numFmtId="9" fontId="14" fillId="0" borderId="17" xfId="0" applyNumberFormat="1" applyFont="1" applyBorder="1" applyAlignment="1">
      <alignment horizontal="center" vertical="center"/>
    </xf>
    <xf numFmtId="0" fontId="11" fillId="0" borderId="22" xfId="0" applyNumberFormat="1" applyFont="1" applyBorder="1" applyAlignment="1">
      <alignment horizontal="center" vertical="center" wrapText="1"/>
    </xf>
    <xf numFmtId="0" fontId="14" fillId="0" borderId="22" xfId="0" applyNumberFormat="1" applyFont="1" applyBorder="1" applyAlignment="1">
      <alignment horizontal="center" vertical="center"/>
    </xf>
    <xf numFmtId="9" fontId="14" fillId="0" borderId="14" xfId="0" applyNumberFormat="1" applyFont="1" applyBorder="1" applyAlignment="1">
      <alignment horizontal="center" vertical="center"/>
    </xf>
    <xf numFmtId="0" fontId="11" fillId="0" borderId="25" xfId="0" applyFont="1" applyBorder="1" applyAlignment="1">
      <alignment horizontal="center" vertical="center" wrapText="1"/>
    </xf>
    <xf numFmtId="0" fontId="14" fillId="2" borderId="25" xfId="0" applyFont="1" applyFill="1" applyBorder="1" applyAlignment="1">
      <alignment wrapText="1"/>
    </xf>
    <xf numFmtId="0" fontId="12" fillId="2" borderId="25" xfId="0" applyFont="1" applyFill="1" applyBorder="1" applyAlignment="1">
      <alignment horizontal="center" vertical="center" wrapText="1"/>
    </xf>
    <xf numFmtId="9" fontId="11" fillId="0" borderId="25" xfId="0" applyNumberFormat="1" applyFont="1" applyBorder="1" applyAlignment="1">
      <alignment horizontal="center" vertical="center" wrapText="1"/>
    </xf>
    <xf numFmtId="9" fontId="14" fillId="0" borderId="25" xfId="0" applyNumberFormat="1" applyFont="1" applyBorder="1" applyAlignment="1">
      <alignment horizontal="center" vertical="center"/>
    </xf>
    <xf numFmtId="0" fontId="14" fillId="0" borderId="68" xfId="0" applyFont="1" applyBorder="1" applyAlignment="1">
      <alignment horizontal="center" vertical="center" wrapText="1"/>
    </xf>
    <xf numFmtId="0" fontId="1" fillId="0" borderId="22" xfId="0" applyFont="1" applyFill="1" applyBorder="1" applyAlignment="1">
      <alignment horizontal="left" vertical="center" wrapText="1"/>
    </xf>
    <xf numFmtId="0" fontId="13" fillId="0" borderId="22"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6" fillId="0" borderId="29" xfId="0" applyFont="1" applyBorder="1" applyAlignment="1">
      <alignment horizontal="justify" vertical="center" wrapText="1"/>
    </xf>
    <xf numFmtId="0" fontId="6" fillId="0" borderId="21"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1" xfId="0" applyFont="1" applyBorder="1" applyAlignment="1">
      <alignment horizontal="center" vertical="center"/>
    </xf>
    <xf numFmtId="9" fontId="6" fillId="0" borderId="21" xfId="0" applyNumberFormat="1" applyFont="1" applyBorder="1" applyAlignment="1">
      <alignment horizontal="center" vertical="center"/>
    </xf>
    <xf numFmtId="0" fontId="21" fillId="0" borderId="21" xfId="0" applyFont="1" applyBorder="1" applyAlignment="1">
      <alignment horizontal="justify" vertical="top" wrapText="1"/>
    </xf>
    <xf numFmtId="0" fontId="6" fillId="0" borderId="69" xfId="0" applyFont="1" applyBorder="1" applyAlignment="1">
      <alignment horizontal="justify" vertical="center" wrapText="1"/>
    </xf>
    <xf numFmtId="0" fontId="6" fillId="0" borderId="22" xfId="0" applyFont="1" applyBorder="1" applyAlignment="1">
      <alignment horizontal="justify" vertical="top" wrapText="1"/>
    </xf>
    <xf numFmtId="9" fontId="11" fillId="0" borderId="21" xfId="0" applyNumberFormat="1" applyFont="1" applyBorder="1" applyAlignment="1">
      <alignment horizontal="center" vertical="center"/>
    </xf>
    <xf numFmtId="0" fontId="6" fillId="0" borderId="22" xfId="0" applyFont="1" applyBorder="1" applyAlignment="1">
      <alignment horizontal="center" vertical="center" wrapText="1"/>
    </xf>
    <xf numFmtId="0" fontId="21" fillId="0" borderId="22" xfId="0" applyFont="1" applyBorder="1" applyAlignment="1">
      <alignment horizontal="justify" vertical="center" wrapText="1"/>
    </xf>
    <xf numFmtId="0" fontId="6" fillId="0" borderId="2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2" xfId="0" applyFont="1" applyBorder="1" applyAlignment="1">
      <alignment horizontal="center" vertical="center"/>
    </xf>
    <xf numFmtId="9" fontId="6" fillId="0" borderId="22" xfId="0" applyNumberFormat="1" applyFont="1" applyBorder="1" applyAlignment="1">
      <alignment horizontal="center" vertical="center"/>
    </xf>
    <xf numFmtId="0" fontId="5" fillId="0" borderId="22" xfId="0" applyFont="1" applyFill="1" applyBorder="1" applyAlignment="1">
      <alignment horizontal="center" vertical="center"/>
    </xf>
    <xf numFmtId="0" fontId="21" fillId="0" borderId="22" xfId="0" applyFont="1" applyBorder="1" applyAlignment="1">
      <alignment horizontal="center" vertical="center" wrapText="1"/>
    </xf>
    <xf numFmtId="0" fontId="2" fillId="4" borderId="22" xfId="0" applyFont="1" applyFill="1" applyBorder="1" applyAlignment="1">
      <alignment horizontal="justify" vertical="top" wrapText="1"/>
    </xf>
    <xf numFmtId="0" fontId="21" fillId="0" borderId="22" xfId="0" applyFont="1" applyBorder="1" applyAlignment="1">
      <alignment horizontal="justify" vertical="top" wrapText="1"/>
    </xf>
    <xf numFmtId="0" fontId="5" fillId="0" borderId="43" xfId="0" applyFont="1" applyFill="1" applyBorder="1" applyAlignment="1">
      <alignment horizontal="center" vertical="center" wrapText="1"/>
    </xf>
    <xf numFmtId="9" fontId="6" fillId="0" borderId="22" xfId="0" applyNumberFormat="1" applyFont="1" applyBorder="1" applyAlignment="1">
      <alignment vertical="center"/>
    </xf>
    <xf numFmtId="9" fontId="11" fillId="0" borderId="22" xfId="0" applyNumberFormat="1" applyFont="1" applyBorder="1" applyAlignment="1">
      <alignment vertical="center"/>
    </xf>
    <xf numFmtId="0" fontId="5" fillId="4" borderId="22" xfId="0" applyFont="1" applyFill="1" applyBorder="1" applyAlignment="1">
      <alignment horizontal="justify" vertical="center" wrapText="1"/>
    </xf>
    <xf numFmtId="0" fontId="22" fillId="0" borderId="22" xfId="0" applyFont="1" applyFill="1" applyBorder="1" applyAlignment="1">
      <alignment horizontal="center" vertical="center" wrapText="1"/>
    </xf>
    <xf numFmtId="0" fontId="22" fillId="0" borderId="43"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11" fillId="0" borderId="69" xfId="0" applyFont="1" applyBorder="1" applyAlignment="1">
      <alignment horizontal="center" vertical="center" wrapText="1"/>
    </xf>
    <xf numFmtId="0" fontId="22" fillId="0" borderId="22" xfId="0" applyFont="1" applyBorder="1" applyAlignment="1">
      <alignment horizontal="center" vertical="center"/>
    </xf>
    <xf numFmtId="0" fontId="22" fillId="0" borderId="22" xfId="0" applyFont="1" applyBorder="1" applyAlignment="1">
      <alignment horizontal="center" vertical="center" wrapText="1"/>
    </xf>
    <xf numFmtId="9" fontId="22" fillId="0" borderId="22" xfId="0" applyNumberFormat="1" applyFont="1" applyBorder="1" applyAlignment="1">
      <alignment horizontal="center" vertical="center"/>
    </xf>
    <xf numFmtId="9" fontId="22" fillId="0" borderId="22" xfId="0" applyNumberFormat="1" applyFont="1" applyBorder="1" applyAlignment="1">
      <alignment vertical="center"/>
    </xf>
    <xf numFmtId="9" fontId="11" fillId="0" borderId="22" xfId="0" applyNumberFormat="1" applyFont="1" applyBorder="1" applyAlignment="1">
      <alignment horizontal="center" vertical="center"/>
    </xf>
    <xf numFmtId="0" fontId="24" fillId="0" borderId="22" xfId="0" applyFont="1" applyFill="1" applyBorder="1" applyAlignment="1">
      <alignment horizontal="center" vertical="center" wrapText="1"/>
    </xf>
    <xf numFmtId="0" fontId="5" fillId="4" borderId="22" xfId="0" applyFont="1" applyFill="1" applyBorder="1" applyAlignment="1">
      <alignment horizontal="justify" vertical="top" wrapText="1"/>
    </xf>
    <xf numFmtId="0" fontId="6" fillId="0" borderId="69" xfId="0" applyFont="1" applyBorder="1" applyAlignment="1">
      <alignment horizontal="justify" vertical="top" wrapText="1"/>
    </xf>
    <xf numFmtId="0" fontId="25" fillId="0" borderId="22" xfId="0" applyFont="1" applyFill="1" applyBorder="1" applyAlignment="1">
      <alignment horizontal="center" vertical="center" wrapText="1"/>
    </xf>
    <xf numFmtId="0" fontId="24" fillId="0" borderId="43" xfId="0" applyFont="1" applyFill="1" applyBorder="1" applyAlignment="1">
      <alignment horizontal="center" vertical="center" wrapText="1"/>
    </xf>
    <xf numFmtId="9" fontId="11" fillId="0" borderId="32" xfId="0" applyNumberFormat="1" applyFont="1" applyBorder="1" applyAlignment="1">
      <alignment vertical="center"/>
    </xf>
    <xf numFmtId="0" fontId="26" fillId="0" borderId="22" xfId="0" applyFont="1" applyFill="1" applyBorder="1" applyAlignment="1">
      <alignment horizontal="center" vertical="center"/>
    </xf>
    <xf numFmtId="0" fontId="12" fillId="0" borderId="22" xfId="0" applyFont="1" applyBorder="1" applyAlignment="1">
      <alignment horizontal="center" vertical="center" wrapText="1"/>
    </xf>
    <xf numFmtId="0" fontId="6" fillId="0" borderId="22" xfId="0" applyFont="1" applyBorder="1" applyAlignment="1">
      <alignment vertical="center" wrapText="1"/>
    </xf>
    <xf numFmtId="0" fontId="6" fillId="0" borderId="22" xfId="0" applyFont="1" applyBorder="1" applyAlignment="1">
      <alignment horizontal="justify" vertical="center" wrapText="1"/>
    </xf>
    <xf numFmtId="0" fontId="11" fillId="0" borderId="22" xfId="0" applyFont="1" applyBorder="1" applyAlignment="1">
      <alignment horizontal="justify" vertical="center" wrapText="1"/>
    </xf>
    <xf numFmtId="0" fontId="5" fillId="0" borderId="22" xfId="0" applyFont="1" applyBorder="1" applyAlignment="1">
      <alignment horizontal="center" vertical="center" wrapText="1"/>
    </xf>
    <xf numFmtId="0" fontId="27" fillId="0" borderId="0" xfId="0" applyFont="1" applyFill="1"/>
    <xf numFmtId="0" fontId="0" fillId="0" borderId="0" xfId="0" applyAlignment="1">
      <alignment horizontal="center" vertical="center"/>
    </xf>
    <xf numFmtId="0" fontId="0" fillId="0" borderId="0" xfId="0" applyBorder="1"/>
    <xf numFmtId="0" fontId="2" fillId="0" borderId="42" xfId="0" applyFont="1" applyFill="1" applyBorder="1" applyAlignment="1">
      <alignment horizontal="center" vertical="center" wrapText="1"/>
    </xf>
    <xf numFmtId="0" fontId="2" fillId="0" borderId="47" xfId="0" applyFont="1" applyFill="1" applyBorder="1" applyAlignment="1">
      <alignment vertical="center" wrapText="1"/>
    </xf>
    <xf numFmtId="0" fontId="2" fillId="0" borderId="48" xfId="0" applyFont="1" applyFill="1" applyBorder="1" applyAlignment="1">
      <alignment vertical="center" wrapText="1"/>
    </xf>
    <xf numFmtId="0" fontId="2" fillId="0" borderId="49" xfId="0" applyFont="1" applyFill="1" applyBorder="1" applyAlignment="1">
      <alignment vertical="center" wrapText="1"/>
    </xf>
    <xf numFmtId="0" fontId="6" fillId="0" borderId="3" xfId="0" applyFont="1" applyBorder="1" applyAlignment="1">
      <alignment horizontal="justify" vertical="center" wrapText="1"/>
    </xf>
    <xf numFmtId="0" fontId="6" fillId="0" borderId="17" xfId="0" applyFont="1" applyFill="1" applyBorder="1" applyAlignment="1">
      <alignment horizontal="center" vertical="center" wrapText="1"/>
    </xf>
    <xf numFmtId="0" fontId="5" fillId="0" borderId="74" xfId="0" applyFont="1" applyBorder="1" applyAlignment="1">
      <alignment horizontal="center" vertical="center" wrapText="1"/>
    </xf>
    <xf numFmtId="0" fontId="5" fillId="0" borderId="18" xfId="0" applyFont="1" applyFill="1" applyBorder="1" applyAlignment="1">
      <alignment horizontal="left" vertical="center" wrapText="1"/>
    </xf>
    <xf numFmtId="0" fontId="5" fillId="0" borderId="43" xfId="0" applyFont="1" applyFill="1" applyBorder="1" applyAlignment="1">
      <alignment horizontal="justify" vertical="center" wrapText="1"/>
    </xf>
    <xf numFmtId="9" fontId="5" fillId="0" borderId="54" xfId="0" applyNumberFormat="1" applyFont="1" applyBorder="1" applyAlignment="1">
      <alignment horizontal="center" vertical="center" wrapText="1"/>
    </xf>
    <xf numFmtId="49" fontId="5" fillId="0" borderId="22" xfId="0" applyNumberFormat="1" applyFont="1" applyFill="1" applyBorder="1" applyAlignment="1">
      <alignment horizontal="center" vertical="center" wrapText="1"/>
    </xf>
    <xf numFmtId="10" fontId="5" fillId="0" borderId="22" xfId="0" applyNumberFormat="1" applyFont="1" applyFill="1" applyBorder="1" applyAlignment="1">
      <alignment vertical="center" wrapText="1"/>
    </xf>
    <xf numFmtId="0" fontId="6" fillId="0" borderId="0" xfId="0" applyFont="1" applyBorder="1" applyAlignment="1">
      <alignment horizontal="justify" vertical="center" wrapText="1"/>
    </xf>
    <xf numFmtId="0" fontId="5" fillId="0" borderId="32" xfId="0" applyFont="1" applyBorder="1" applyAlignment="1">
      <alignment horizontal="center" vertical="center"/>
    </xf>
    <xf numFmtId="0" fontId="5" fillId="0" borderId="54" xfId="0" applyFont="1" applyBorder="1" applyAlignment="1">
      <alignment horizontal="center" vertical="center" wrapText="1"/>
    </xf>
    <xf numFmtId="0" fontId="5" fillId="0" borderId="22" xfId="0" applyNumberFormat="1" applyFont="1" applyFill="1" applyBorder="1" applyAlignment="1">
      <alignment horizontal="center" vertical="center" wrapText="1"/>
    </xf>
    <xf numFmtId="1" fontId="5" fillId="0" borderId="22" xfId="0" applyNumberFormat="1" applyFont="1" applyFill="1" applyBorder="1" applyAlignment="1">
      <alignment horizontal="center" vertical="center" wrapText="1"/>
    </xf>
    <xf numFmtId="0" fontId="5" fillId="0" borderId="22" xfId="0" applyFont="1" applyBorder="1" applyAlignment="1">
      <alignment horizontal="center" vertical="center"/>
    </xf>
    <xf numFmtId="0" fontId="2" fillId="0" borderId="18" xfId="0" applyFont="1" applyFill="1" applyBorder="1" applyAlignment="1">
      <alignment horizontal="left" vertical="top" wrapText="1"/>
    </xf>
    <xf numFmtId="9" fontId="5" fillId="0" borderId="22" xfId="0" applyNumberFormat="1" applyFont="1" applyFill="1" applyBorder="1" applyAlignment="1">
      <alignment vertical="center" wrapText="1"/>
    </xf>
    <xf numFmtId="0" fontId="5" fillId="0" borderId="41" xfId="0" applyFont="1" applyFill="1" applyBorder="1" applyAlignment="1">
      <alignment vertical="center" wrapText="1"/>
    </xf>
    <xf numFmtId="0" fontId="5" fillId="0" borderId="22" xfId="0" applyFont="1" applyFill="1" applyBorder="1" applyAlignment="1">
      <alignment horizontal="justify" vertical="center" wrapText="1"/>
    </xf>
    <xf numFmtId="0" fontId="6" fillId="0" borderId="22" xfId="0" applyFont="1" applyFill="1" applyBorder="1" applyAlignment="1">
      <alignment horizontal="center" vertical="center"/>
    </xf>
    <xf numFmtId="9" fontId="5" fillId="0" borderId="22" xfId="0" applyNumberFormat="1" applyFont="1" applyFill="1" applyBorder="1" applyAlignment="1">
      <alignment horizontal="center" vertical="center"/>
    </xf>
    <xf numFmtId="0" fontId="5" fillId="0" borderId="22" xfId="0" applyNumberFormat="1" applyFont="1" applyFill="1" applyBorder="1" applyAlignment="1">
      <alignment horizontal="center" vertical="center"/>
    </xf>
    <xf numFmtId="0" fontId="5" fillId="0" borderId="22" xfId="0" applyNumberFormat="1" applyFont="1" applyFill="1" applyBorder="1" applyAlignment="1">
      <alignment vertical="center" wrapText="1"/>
    </xf>
    <xf numFmtId="0" fontId="29" fillId="0" borderId="43" xfId="0" applyFont="1" applyFill="1" applyBorder="1" applyAlignment="1">
      <alignment horizontal="justify" vertical="center" wrapText="1"/>
    </xf>
    <xf numFmtId="0" fontId="25" fillId="0" borderId="41" xfId="0" applyFont="1" applyFill="1" applyBorder="1" applyAlignment="1">
      <alignment vertical="top" wrapText="1"/>
    </xf>
    <xf numFmtId="9" fontId="6" fillId="0" borderId="22" xfId="0" applyNumberFormat="1" applyFont="1" applyFill="1" applyBorder="1" applyAlignment="1">
      <alignment horizontal="center" vertical="center"/>
    </xf>
    <xf numFmtId="0" fontId="5" fillId="0" borderId="41" xfId="0" applyFont="1" applyFill="1" applyBorder="1" applyAlignment="1">
      <alignment horizontal="justify" wrapText="1"/>
    </xf>
    <xf numFmtId="0" fontId="6" fillId="0" borderId="25" xfId="0" applyFont="1" applyBorder="1" applyAlignment="1">
      <alignment horizontal="justify" vertical="center" wrapText="1"/>
    </xf>
    <xf numFmtId="0" fontId="6" fillId="0" borderId="25" xfId="0" applyFont="1" applyBorder="1" applyAlignment="1">
      <alignment horizontal="center" vertical="center"/>
    </xf>
    <xf numFmtId="0" fontId="6" fillId="0" borderId="25" xfId="0" applyFont="1" applyFill="1" applyBorder="1" applyAlignment="1">
      <alignment horizontal="center" vertical="center"/>
    </xf>
    <xf numFmtId="0" fontId="5" fillId="0" borderId="76" xfId="0" applyFont="1" applyFill="1" applyBorder="1" applyAlignment="1">
      <alignment horizontal="center" vertical="center" wrapText="1"/>
    </xf>
    <xf numFmtId="9" fontId="5" fillId="0" borderId="25" xfId="0" applyNumberFormat="1" applyFont="1" applyFill="1" applyBorder="1" applyAlignment="1">
      <alignment horizontal="center" vertical="center"/>
    </xf>
    <xf numFmtId="9" fontId="5" fillId="0" borderId="25" xfId="0" applyNumberFormat="1" applyFont="1" applyFill="1" applyBorder="1" applyAlignment="1">
      <alignment vertical="center" wrapText="1"/>
    </xf>
    <xf numFmtId="0" fontId="5" fillId="0" borderId="41" xfId="0" applyFont="1" applyFill="1" applyBorder="1" applyAlignment="1">
      <alignment horizontal="justify" vertical="top" wrapText="1"/>
    </xf>
    <xf numFmtId="0" fontId="6" fillId="0" borderId="0" xfId="0" applyFont="1" applyBorder="1" applyAlignment="1">
      <alignment horizontal="center" vertical="center"/>
    </xf>
    <xf numFmtId="0" fontId="5" fillId="4" borderId="0" xfId="0" applyFont="1" applyFill="1" applyBorder="1" applyAlignment="1">
      <alignment horizontal="justify" vertical="center" wrapText="1"/>
    </xf>
    <xf numFmtId="0" fontId="5" fillId="0" borderId="0" xfId="0" applyFont="1" applyBorder="1" applyAlignment="1">
      <alignment horizontal="center" vertical="center"/>
    </xf>
    <xf numFmtId="0" fontId="6" fillId="0" borderId="0" xfId="0" applyFont="1"/>
    <xf numFmtId="0" fontId="9" fillId="5" borderId="22" xfId="0" applyFont="1" applyFill="1" applyBorder="1" applyAlignment="1">
      <alignment horizontal="left" vertical="center"/>
    </xf>
    <xf numFmtId="0" fontId="9" fillId="5" borderId="22" xfId="0" applyFont="1" applyFill="1" applyBorder="1" applyAlignment="1">
      <alignment horizontal="center" vertical="center"/>
    </xf>
    <xf numFmtId="9" fontId="9" fillId="6" borderId="22" xfId="0" applyNumberFormat="1" applyFont="1" applyFill="1" applyBorder="1" applyAlignment="1">
      <alignment horizontal="center"/>
    </xf>
    <xf numFmtId="0" fontId="0" fillId="6" borderId="22" xfId="0" applyFill="1" applyBorder="1" applyAlignment="1">
      <alignment horizontal="center"/>
    </xf>
    <xf numFmtId="9" fontId="14" fillId="0" borderId="55" xfId="0" applyNumberFormat="1" applyFont="1" applyBorder="1" applyAlignment="1">
      <alignment horizontal="center" vertical="center"/>
    </xf>
    <xf numFmtId="9" fontId="14" fillId="0" borderId="22" xfId="1" applyFont="1" applyBorder="1" applyAlignment="1">
      <alignment horizontal="center" vertical="center"/>
    </xf>
    <xf numFmtId="9" fontId="14" fillId="0" borderId="17" xfId="1" applyFont="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3"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22"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0" borderId="22" xfId="0" applyFont="1" applyBorder="1" applyAlignment="1">
      <alignment horizontal="center" vertical="center" wrapText="1"/>
    </xf>
    <xf numFmtId="0" fontId="2" fillId="0" borderId="3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8" xfId="0" applyFont="1" applyFill="1" applyBorder="1" applyAlignment="1">
      <alignment horizontal="center" vertical="center" wrapText="1"/>
    </xf>
    <xf numFmtId="9" fontId="3" fillId="0" borderId="17" xfId="0" applyNumberFormat="1" applyFont="1" applyBorder="1" applyAlignment="1">
      <alignment horizontal="center" vertical="center"/>
    </xf>
    <xf numFmtId="0" fontId="3" fillId="0" borderId="18" xfId="0" applyFont="1" applyBorder="1" applyAlignment="1">
      <alignment vertical="center" wrapText="1"/>
    </xf>
    <xf numFmtId="0" fontId="5" fillId="0" borderId="22" xfId="0" applyFont="1" applyBorder="1" applyAlignment="1">
      <alignment wrapText="1"/>
    </xf>
    <xf numFmtId="10" fontId="3" fillId="0" borderId="22" xfId="0" applyNumberFormat="1" applyFont="1" applyBorder="1" applyAlignment="1">
      <alignment horizontal="center" vertical="center"/>
    </xf>
    <xf numFmtId="0" fontId="3" fillId="0" borderId="41" xfId="0" applyFont="1" applyBorder="1" applyAlignment="1">
      <alignment wrapText="1"/>
    </xf>
    <xf numFmtId="9" fontId="5" fillId="0" borderId="54" xfId="0" applyNumberFormat="1" applyFont="1" applyBorder="1" applyAlignment="1">
      <alignment horizontal="center" vertical="center"/>
    </xf>
    <xf numFmtId="9" fontId="3" fillId="0" borderId="22" xfId="0" applyNumberFormat="1" applyFont="1" applyBorder="1" applyAlignment="1">
      <alignment horizontal="center" vertical="center"/>
    </xf>
    <xf numFmtId="9" fontId="3" fillId="0" borderId="22" xfId="0" applyNumberFormat="1" applyFont="1" applyBorder="1" applyAlignment="1">
      <alignment vertical="center"/>
    </xf>
    <xf numFmtId="0" fontId="29" fillId="0" borderId="22" xfId="0" applyFont="1" applyFill="1" applyBorder="1" applyAlignment="1">
      <alignment horizontal="center" vertical="center" wrapText="1"/>
    </xf>
    <xf numFmtId="9" fontId="5" fillId="0" borderId="22" xfId="0" applyNumberFormat="1" applyFont="1" applyBorder="1" applyAlignment="1">
      <alignment horizontal="center" vertical="center" wrapText="1"/>
    </xf>
    <xf numFmtId="0" fontId="3" fillId="0" borderId="41" xfId="0" applyFont="1" applyBorder="1" applyAlignment="1">
      <alignment vertical="center" wrapText="1"/>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9" fontId="5" fillId="0" borderId="32" xfId="0" applyNumberFormat="1" applyFont="1" applyBorder="1" applyAlignment="1">
      <alignment horizontal="center" vertical="center" wrapText="1"/>
    </xf>
    <xf numFmtId="9" fontId="3" fillId="0" borderId="32" xfId="0" applyNumberFormat="1" applyFont="1" applyBorder="1" applyAlignment="1">
      <alignment horizontal="center" vertical="center"/>
    </xf>
    <xf numFmtId="9" fontId="3" fillId="0" borderId="32" xfId="0" applyNumberFormat="1" applyFont="1" applyBorder="1" applyAlignment="1">
      <alignment vertical="center"/>
    </xf>
    <xf numFmtId="0" fontId="3" fillId="0" borderId="33" xfId="0" applyFont="1" applyBorder="1" applyAlignment="1">
      <alignment wrapText="1"/>
    </xf>
    <xf numFmtId="0" fontId="3" fillId="0" borderId="0" xfId="0" applyFont="1"/>
    <xf numFmtId="0" fontId="37" fillId="7" borderId="22" xfId="0" applyFont="1" applyFill="1" applyBorder="1" applyAlignment="1">
      <alignment horizontal="center" vertical="center"/>
    </xf>
    <xf numFmtId="0" fontId="37" fillId="5" borderId="22" xfId="0" applyFont="1" applyFill="1" applyBorder="1" applyAlignment="1">
      <alignment horizontal="center" vertical="center"/>
    </xf>
    <xf numFmtId="9" fontId="37" fillId="5" borderId="22" xfId="0" applyNumberFormat="1" applyFont="1" applyFill="1" applyBorder="1" applyAlignment="1">
      <alignment horizontal="center" vertical="center"/>
    </xf>
    <xf numFmtId="0" fontId="5" fillId="0" borderId="22" xfId="0" applyFont="1" applyFill="1" applyBorder="1" applyAlignment="1">
      <alignment horizontal="center" vertical="top"/>
    </xf>
    <xf numFmtId="0" fontId="5" fillId="0" borderId="22" xfId="0" applyFont="1" applyFill="1" applyBorder="1" applyAlignment="1">
      <alignment vertical="top"/>
    </xf>
    <xf numFmtId="0" fontId="5" fillId="0" borderId="22" xfId="0" applyFont="1" applyFill="1" applyBorder="1" applyAlignment="1">
      <alignment horizontal="justify" vertical="top" wrapText="1"/>
    </xf>
    <xf numFmtId="0" fontId="5" fillId="0" borderId="22" xfId="0" applyFont="1" applyFill="1" applyBorder="1" applyAlignment="1">
      <alignment horizontal="justify" vertical="top"/>
    </xf>
    <xf numFmtId="0" fontId="5" fillId="0" borderId="54" xfId="0" applyFont="1" applyFill="1" applyBorder="1" applyAlignment="1">
      <alignment horizontal="center" vertical="center" wrapText="1"/>
    </xf>
    <xf numFmtId="9" fontId="5" fillId="0" borderId="22" xfId="0" applyNumberFormat="1" applyFont="1" applyBorder="1" applyAlignment="1">
      <alignment horizontal="center" vertical="center"/>
    </xf>
    <xf numFmtId="0" fontId="5" fillId="0" borderId="22" xfId="0" applyFont="1" applyBorder="1" applyAlignment="1">
      <alignment horizontal="center" vertical="top" wrapText="1"/>
    </xf>
    <xf numFmtId="9" fontId="5" fillId="0" borderId="22" xfId="0" applyNumberFormat="1" applyFont="1" applyBorder="1" applyAlignment="1">
      <alignment horizontal="center" vertical="top"/>
    </xf>
    <xf numFmtId="0" fontId="29" fillId="0" borderId="22" xfId="0" applyFont="1" applyFill="1" applyBorder="1" applyAlignment="1">
      <alignment horizontal="justify" vertical="top" wrapText="1"/>
    </xf>
    <xf numFmtId="0" fontId="29" fillId="0" borderId="22" xfId="0" applyFont="1" applyFill="1" applyBorder="1" applyAlignment="1">
      <alignment horizontal="justify" vertical="top"/>
    </xf>
    <xf numFmtId="17" fontId="5" fillId="0" borderId="22" xfId="0" applyNumberFormat="1" applyFont="1" applyFill="1" applyBorder="1" applyAlignment="1">
      <alignment horizontal="center" vertical="center" wrapText="1"/>
    </xf>
    <xf numFmtId="0" fontId="5" fillId="0" borderId="22" xfId="0" applyFont="1" applyBorder="1" applyAlignment="1">
      <alignment vertical="center"/>
    </xf>
    <xf numFmtId="9" fontId="5" fillId="0" borderId="22" xfId="1" applyFont="1" applyBorder="1" applyAlignment="1">
      <alignment horizontal="center"/>
    </xf>
    <xf numFmtId="0" fontId="5" fillId="0" borderId="22" xfId="0" applyFont="1" applyBorder="1" applyAlignment="1">
      <alignment horizontal="center"/>
    </xf>
    <xf numFmtId="0" fontId="9" fillId="7" borderId="22" xfId="0" applyFont="1" applyFill="1" applyBorder="1" applyAlignment="1">
      <alignment horizontal="center" vertical="center"/>
    </xf>
    <xf numFmtId="0" fontId="0" fillId="7" borderId="22" xfId="0" applyFill="1" applyBorder="1" applyAlignment="1">
      <alignment horizontal="center" vertical="center"/>
    </xf>
    <xf numFmtId="0" fontId="0" fillId="0" borderId="0" xfId="0" applyAlignment="1">
      <alignment vertical="center"/>
    </xf>
    <xf numFmtId="9" fontId="36" fillId="0" borderId="22" xfId="1" applyFont="1" applyBorder="1"/>
    <xf numFmtId="0" fontId="5" fillId="0" borderId="2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1" xfId="0" applyFont="1" applyFill="1" applyBorder="1" applyAlignment="1">
      <alignment horizontal="center" vertical="center" wrapText="1"/>
    </xf>
    <xf numFmtId="9" fontId="9" fillId="6" borderId="22" xfId="0" applyNumberFormat="1" applyFont="1" applyFill="1" applyBorder="1" applyAlignment="1">
      <alignment horizontal="center"/>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3" xfId="0" applyFont="1" applyFill="1" applyBorder="1" applyAlignment="1">
      <alignment horizontal="center" vertical="center" wrapText="1"/>
    </xf>
    <xf numFmtId="0" fontId="6" fillId="0" borderId="22" xfId="0" applyFont="1" applyBorder="1" applyAlignment="1">
      <alignment horizontal="center" vertical="center" wrapText="1"/>
    </xf>
    <xf numFmtId="0" fontId="5" fillId="0" borderId="73"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22" xfId="0" applyFont="1" applyFill="1" applyBorder="1" applyAlignment="1">
      <alignment horizontal="center" vertical="center"/>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5" fillId="0" borderId="0" xfId="0" applyFont="1" applyBorder="1" applyAlignment="1">
      <alignment horizontal="center" vertical="center" wrapText="1"/>
    </xf>
    <xf numFmtId="9" fontId="36" fillId="0" borderId="22" xfId="1" applyFont="1" applyBorder="1" applyAlignment="1">
      <alignment horizontal="center" vertical="center"/>
    </xf>
    <xf numFmtId="9" fontId="38" fillId="5" borderId="22" xfId="0" applyNumberFormat="1" applyFont="1" applyFill="1" applyBorder="1" applyAlignment="1">
      <alignment horizontal="center" vertical="center"/>
    </xf>
    <xf numFmtId="0" fontId="5" fillId="0" borderId="0" xfId="0" applyFont="1" applyFill="1" applyBorder="1" applyAlignment="1">
      <alignment horizontal="justify" vertical="top" wrapText="1"/>
    </xf>
    <xf numFmtId="0" fontId="5" fillId="0" borderId="0" xfId="0" applyFont="1" applyFill="1" applyBorder="1" applyAlignment="1">
      <alignment horizontal="justify" vertical="top"/>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9" fontId="5" fillId="0" borderId="43" xfId="1" applyFont="1" applyBorder="1" applyAlignment="1">
      <alignment horizont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2" xfId="0" applyFont="1" applyFill="1" applyBorder="1" applyAlignment="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0" fontId="6" fillId="0" borderId="0" xfId="0" applyFont="1" applyBorder="1"/>
    <xf numFmtId="0" fontId="6" fillId="0" borderId="0" xfId="0" applyFont="1" applyBorder="1" applyAlignment="1">
      <alignment wrapText="1"/>
    </xf>
    <xf numFmtId="0" fontId="6" fillId="0" borderId="0" xfId="0" applyFont="1" applyBorder="1" applyAlignment="1">
      <alignment horizontal="justify" vertical="center"/>
    </xf>
    <xf numFmtId="0" fontId="6" fillId="0" borderId="0" xfId="0" applyFont="1" applyAlignment="1">
      <alignment wrapText="1"/>
    </xf>
    <xf numFmtId="0" fontId="6" fillId="0" borderId="0" xfId="0" applyFont="1" applyAlignment="1">
      <alignment horizontal="justify" vertical="center"/>
    </xf>
    <xf numFmtId="9" fontId="6" fillId="0" borderId="0" xfId="0" applyNumberFormat="1" applyFont="1"/>
    <xf numFmtId="9" fontId="0" fillId="0" borderId="0" xfId="0" applyNumberFormat="1"/>
    <xf numFmtId="9" fontId="22" fillId="0" borderId="32" xfId="1" applyFont="1" applyBorder="1" applyAlignment="1">
      <alignment horizontal="center" vertical="center"/>
    </xf>
    <xf numFmtId="9" fontId="9" fillId="6" borderId="22" xfId="0" applyNumberFormat="1" applyFont="1" applyFill="1" applyBorder="1" applyAlignment="1">
      <alignment horizontal="center" vertical="center"/>
    </xf>
    <xf numFmtId="9" fontId="6" fillId="0" borderId="21" xfId="1" applyFont="1" applyBorder="1" applyAlignment="1">
      <alignment horizontal="center" vertical="center"/>
    </xf>
    <xf numFmtId="9" fontId="6" fillId="0" borderId="22" xfId="1" applyFont="1" applyBorder="1" applyAlignment="1">
      <alignment horizontal="center" vertical="center"/>
    </xf>
    <xf numFmtId="9" fontId="22" fillId="0" borderId="22" xfId="1" applyFont="1" applyBorder="1" applyAlignment="1">
      <alignment horizontal="center" vertical="center"/>
    </xf>
    <xf numFmtId="9" fontId="2" fillId="0" borderId="2" xfId="0" applyNumberFormat="1" applyFont="1" applyFill="1" applyBorder="1" applyAlignment="1">
      <alignment horizontal="center" vertical="center" wrapText="1"/>
    </xf>
    <xf numFmtId="9" fontId="2" fillId="0" borderId="19" xfId="0" applyNumberFormat="1" applyFont="1" applyFill="1" applyBorder="1" applyAlignment="1">
      <alignment horizontal="center" vertical="center" wrapText="1"/>
    </xf>
    <xf numFmtId="9" fontId="2" fillId="0" borderId="22" xfId="0" applyNumberFormat="1" applyFont="1" applyFill="1" applyBorder="1" applyAlignment="1">
      <alignment horizontal="center" vertical="center" wrapText="1"/>
    </xf>
    <xf numFmtId="9" fontId="2" fillId="0" borderId="50" xfId="0" applyNumberFormat="1" applyFont="1" applyFill="1" applyBorder="1" applyAlignment="1">
      <alignment horizontal="center" vertical="center" wrapText="1"/>
    </xf>
    <xf numFmtId="9" fontId="2" fillId="0" borderId="51" xfId="0" applyNumberFormat="1" applyFont="1" applyFill="1" applyBorder="1" applyAlignment="1">
      <alignment horizontal="center" vertical="center" wrapText="1"/>
    </xf>
    <xf numFmtId="9" fontId="2" fillId="0" borderId="9" xfId="0" applyNumberFormat="1" applyFont="1" applyFill="1" applyBorder="1" applyAlignment="1">
      <alignment horizontal="center" vertical="center" wrapText="1"/>
    </xf>
    <xf numFmtId="9" fontId="2" fillId="0" borderId="8" xfId="0" applyNumberFormat="1" applyFont="1" applyFill="1" applyBorder="1" applyAlignment="1">
      <alignment horizontal="center" vertical="center" wrapText="1"/>
    </xf>
    <xf numFmtId="9" fontId="2" fillId="0" borderId="48" xfId="0" applyNumberFormat="1" applyFont="1" applyFill="1" applyBorder="1" applyAlignment="1">
      <alignment horizontal="center" vertical="center" wrapText="1"/>
    </xf>
    <xf numFmtId="0" fontId="2" fillId="0" borderId="52" xfId="0" applyFont="1" applyFill="1" applyBorder="1" applyAlignment="1">
      <alignment horizontal="center" vertical="center" wrapText="1"/>
    </xf>
    <xf numFmtId="9" fontId="2" fillId="0" borderId="47" xfId="0" applyNumberFormat="1" applyFont="1" applyFill="1" applyBorder="1" applyAlignment="1">
      <alignment horizontal="center" vertical="center" wrapText="1"/>
    </xf>
    <xf numFmtId="9" fontId="2" fillId="0" borderId="49" xfId="0" applyNumberFormat="1" applyFont="1" applyFill="1" applyBorder="1" applyAlignment="1">
      <alignment horizontal="center" vertical="center" wrapText="1"/>
    </xf>
    <xf numFmtId="9" fontId="0" fillId="0" borderId="32" xfId="0" applyNumberFormat="1" applyFill="1" applyBorder="1" applyAlignment="1">
      <alignment horizontal="center" vertical="center"/>
    </xf>
    <xf numFmtId="9" fontId="2" fillId="0" borderId="32" xfId="0" applyNumberFormat="1" applyFont="1" applyFill="1" applyBorder="1" applyAlignment="1">
      <alignment horizontal="center" vertical="center" wrapText="1"/>
    </xf>
    <xf numFmtId="9" fontId="2" fillId="0" borderId="13" xfId="0" applyNumberFormat="1" applyFont="1" applyFill="1" applyBorder="1" applyAlignment="1">
      <alignment horizontal="center" vertical="center" wrapText="1"/>
    </xf>
    <xf numFmtId="164" fontId="2" fillId="0" borderId="13" xfId="0" applyNumberFormat="1" applyFont="1" applyFill="1" applyBorder="1" applyAlignment="1">
      <alignment horizontal="center" vertical="center" wrapText="1"/>
    </xf>
    <xf numFmtId="0" fontId="0" fillId="0" borderId="0" xfId="0" applyAlignment="1">
      <alignment horizontal="center"/>
    </xf>
    <xf numFmtId="0" fontId="2" fillId="0" borderId="4" xfId="0" applyFont="1" applyFill="1" applyBorder="1" applyAlignment="1">
      <alignment horizontal="left" vertical="center" wrapText="1"/>
    </xf>
    <xf numFmtId="0" fontId="0" fillId="0" borderId="32" xfId="0" applyBorder="1" applyAlignment="1">
      <alignment horizontal="left" vertical="center"/>
    </xf>
    <xf numFmtId="0" fontId="0" fillId="0" borderId="32" xfId="0" applyFill="1" applyBorder="1" applyAlignment="1">
      <alignment horizontal="left" vertical="center"/>
    </xf>
    <xf numFmtId="0" fontId="0" fillId="0" borderId="69" xfId="0" applyBorder="1" applyAlignment="1">
      <alignment horizontal="left" vertical="center"/>
    </xf>
    <xf numFmtId="0" fontId="11" fillId="0" borderId="32" xfId="0" applyFont="1" applyFill="1" applyBorder="1" applyAlignment="1">
      <alignment horizontal="left" vertical="top" wrapText="1"/>
    </xf>
    <xf numFmtId="0" fontId="0" fillId="0" borderId="48" xfId="0" applyBorder="1" applyAlignment="1">
      <alignment horizontal="center" vertical="center"/>
    </xf>
    <xf numFmtId="0" fontId="11" fillId="0" borderId="49" xfId="0" applyFont="1" applyBorder="1" applyAlignment="1">
      <alignment horizontal="left" vertical="top" wrapText="1"/>
    </xf>
    <xf numFmtId="0" fontId="11" fillId="0" borderId="43" xfId="0" applyFont="1" applyFill="1" applyBorder="1" applyAlignment="1">
      <alignment horizontal="left" vertical="top" wrapText="1"/>
    </xf>
    <xf numFmtId="0" fontId="0" fillId="0" borderId="21" xfId="0" applyBorder="1" applyAlignment="1">
      <alignment horizontal="left" vertical="center"/>
    </xf>
    <xf numFmtId="0" fontId="0" fillId="0" borderId="78" xfId="0" applyBorder="1" applyAlignment="1">
      <alignment horizontal="left" vertical="center"/>
    </xf>
    <xf numFmtId="0" fontId="2" fillId="0" borderId="21" xfId="0" applyFont="1" applyFill="1" applyBorder="1" applyAlignment="1">
      <alignment horizontal="left" vertical="center" wrapText="1"/>
    </xf>
    <xf numFmtId="9" fontId="0" fillId="0" borderId="21" xfId="0" applyNumberFormat="1" applyFill="1" applyBorder="1" applyAlignment="1">
      <alignment horizontal="center" vertical="center"/>
    </xf>
    <xf numFmtId="9" fontId="2" fillId="0" borderId="21" xfId="0" applyNumberFormat="1" applyFont="1" applyFill="1" applyBorder="1" applyAlignment="1">
      <alignment horizontal="center" vertical="center" wrapText="1"/>
    </xf>
    <xf numFmtId="9" fontId="2" fillId="0" borderId="27" xfId="0" applyNumberFormat="1" applyFont="1" applyFill="1" applyBorder="1" applyAlignment="1">
      <alignment horizontal="center" vertical="center" wrapText="1"/>
    </xf>
    <xf numFmtId="0" fontId="0" fillId="0" borderId="48" xfId="0" applyFill="1" applyBorder="1" applyAlignment="1">
      <alignment horizontal="left" vertical="center"/>
    </xf>
    <xf numFmtId="9" fontId="0" fillId="0" borderId="48" xfId="0" applyNumberFormat="1" applyFill="1" applyBorder="1" applyAlignment="1">
      <alignment horizontal="center" vertical="center"/>
    </xf>
    <xf numFmtId="9" fontId="2" fillId="0" borderId="11" xfId="0" applyNumberFormat="1" applyFont="1" applyFill="1" applyBorder="1" applyAlignment="1">
      <alignment horizontal="center" vertical="center" wrapText="1"/>
    </xf>
    <xf numFmtId="0" fontId="11" fillId="0" borderId="43" xfId="0" applyFont="1" applyBorder="1" applyAlignment="1">
      <alignment horizontal="left" vertical="top" wrapText="1"/>
    </xf>
    <xf numFmtId="9" fontId="0" fillId="0" borderId="9" xfId="0" applyNumberFormat="1" applyBorder="1" applyAlignment="1">
      <alignment horizontal="center" vertical="center"/>
    </xf>
    <xf numFmtId="9" fontId="9" fillId="6" borderId="22" xfId="0" applyNumberFormat="1" applyFont="1" applyFill="1" applyBorder="1" applyAlignment="1">
      <alignment horizontal="center"/>
    </xf>
    <xf numFmtId="0" fontId="0" fillId="0" borderId="13" xfId="0" applyBorder="1" applyAlignment="1">
      <alignment horizontal="left" vertical="center"/>
    </xf>
    <xf numFmtId="0" fontId="0" fillId="0" borderId="53" xfId="0" applyBorder="1" applyAlignment="1">
      <alignment horizontal="left" vertical="center"/>
    </xf>
    <xf numFmtId="0" fontId="0" fillId="0" borderId="45" xfId="0" applyBorder="1" applyAlignment="1">
      <alignment horizontal="left" vertical="center"/>
    </xf>
    <xf numFmtId="0" fontId="2" fillId="0" borderId="12"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2"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14"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0" fillId="0" borderId="4" xfId="0" applyFill="1" applyBorder="1" applyAlignment="1">
      <alignment horizontal="left"/>
    </xf>
    <xf numFmtId="0" fontId="0" fillId="0" borderId="0" xfId="0" applyFill="1" applyBorder="1" applyAlignment="1">
      <alignment horizontal="left"/>
    </xf>
    <xf numFmtId="0" fontId="0" fillId="0" borderId="6" xfId="0" applyFill="1" applyBorder="1" applyAlignment="1">
      <alignment horizontal="left"/>
    </xf>
    <xf numFmtId="0" fontId="0" fillId="0" borderId="8" xfId="0" applyFill="1" applyBorder="1" applyAlignment="1">
      <alignment horizontal="left"/>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46" xfId="0" applyFont="1" applyFill="1" applyBorder="1" applyAlignment="1">
      <alignment horizontal="left" vertical="center"/>
    </xf>
    <xf numFmtId="0" fontId="2" fillId="0" borderId="4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1" fillId="0" borderId="61"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5" xfId="0" applyFont="1" applyBorder="1" applyAlignment="1">
      <alignment horizontal="center" vertical="center" wrapText="1"/>
    </xf>
    <xf numFmtId="0" fontId="13" fillId="0" borderId="20"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6" fillId="0" borderId="1" xfId="0" applyFont="1" applyFill="1" applyBorder="1" applyAlignment="1">
      <alignment horizontal="center"/>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1" fillId="0" borderId="59" xfId="0" applyFont="1" applyBorder="1" applyAlignment="1">
      <alignment horizontal="center" vertical="center"/>
    </xf>
    <xf numFmtId="0" fontId="11" fillId="0" borderId="62" xfId="0" applyFont="1" applyBorder="1" applyAlignment="1">
      <alignment horizontal="center" vertical="center"/>
    </xf>
    <xf numFmtId="0" fontId="11" fillId="0" borderId="65" xfId="0" applyFont="1" applyBorder="1" applyAlignment="1">
      <alignment horizontal="center" vertical="center"/>
    </xf>
    <xf numFmtId="0" fontId="11" fillId="0" borderId="60"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6" xfId="0" applyFont="1" applyBorder="1" applyAlignment="1">
      <alignment horizontal="center" vertical="center" wrapText="1"/>
    </xf>
    <xf numFmtId="0" fontId="13" fillId="0" borderId="28"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20" fillId="0" borderId="22" xfId="0" applyFont="1" applyBorder="1"/>
    <xf numFmtId="0" fontId="13" fillId="0" borderId="22" xfId="0" applyFont="1" applyFill="1" applyBorder="1" applyAlignment="1">
      <alignment horizontal="center" vertical="center"/>
    </xf>
    <xf numFmtId="0" fontId="19" fillId="0" borderId="22" xfId="0" applyFont="1" applyFill="1" applyBorder="1" applyAlignment="1">
      <alignment horizontal="center" vertical="center" wrapText="1"/>
    </xf>
    <xf numFmtId="9" fontId="9" fillId="6" borderId="54" xfId="0" applyNumberFormat="1" applyFont="1" applyFill="1" applyBorder="1" applyAlignment="1">
      <alignment horizontal="center"/>
    </xf>
    <xf numFmtId="9" fontId="9" fillId="6" borderId="43" xfId="0" applyNumberFormat="1" applyFont="1" applyFill="1" applyBorder="1" applyAlignment="1">
      <alignment horizontal="center"/>
    </xf>
    <xf numFmtId="0" fontId="0" fillId="0" borderId="22" xfId="0" applyFill="1" applyBorder="1" applyAlignment="1">
      <alignment horizontal="center"/>
    </xf>
    <xf numFmtId="0" fontId="2" fillId="0" borderId="22"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0" fillId="0" borderId="4" xfId="0"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72"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73" xfId="0"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6" fillId="0" borderId="3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6"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45" xfId="0" applyFont="1" applyFill="1" applyBorder="1" applyAlignment="1">
      <alignment horizontal="center" vertical="center" wrapText="1"/>
    </xf>
    <xf numFmtId="9" fontId="37" fillId="5" borderId="22" xfId="0" applyNumberFormat="1" applyFont="1" applyFill="1" applyBorder="1" applyAlignment="1">
      <alignment horizontal="center" vertical="center"/>
    </xf>
    <xf numFmtId="0" fontId="37" fillId="5" borderId="22" xfId="0" applyFont="1" applyFill="1" applyBorder="1" applyAlignment="1">
      <alignment horizontal="center" vertical="center"/>
    </xf>
    <xf numFmtId="0" fontId="5" fillId="0" borderId="12"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Fill="1" applyBorder="1" applyAlignment="1">
      <alignment horizontal="center" vertical="center" wrapText="1"/>
    </xf>
    <xf numFmtId="0" fontId="6" fillId="0" borderId="14" xfId="0" applyFont="1" applyBorder="1" applyAlignment="1">
      <alignment horizontal="center" vertical="center" wrapText="1"/>
    </xf>
    <xf numFmtId="0" fontId="5" fillId="0" borderId="46"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22" xfId="0" applyFont="1" applyBorder="1" applyAlignment="1">
      <alignment horizontal="center" vertical="top" wrapText="1"/>
    </xf>
    <xf numFmtId="0" fontId="5" fillId="0" borderId="7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3" fontId="5" fillId="4" borderId="22" xfId="0" applyNumberFormat="1" applyFont="1" applyFill="1" applyBorder="1" applyAlignment="1">
      <alignment horizontal="left" vertical="center"/>
    </xf>
    <xf numFmtId="0" fontId="9" fillId="7" borderId="54" xfId="0" applyFont="1" applyFill="1" applyBorder="1" applyAlignment="1">
      <alignment horizontal="center" vertical="center" wrapText="1"/>
    </xf>
    <xf numFmtId="0" fontId="9" fillId="7" borderId="43" xfId="0" applyFont="1" applyFill="1" applyBorder="1" applyAlignment="1">
      <alignment horizontal="center" vertical="center" wrapText="1"/>
    </xf>
    <xf numFmtId="0" fontId="5" fillId="0" borderId="54" xfId="0" applyFont="1" applyFill="1" applyBorder="1" applyAlignment="1">
      <alignment horizontal="center" vertical="top" wrapText="1"/>
    </xf>
    <xf numFmtId="0" fontId="5" fillId="0" borderId="75" xfId="0" applyFont="1" applyFill="1" applyBorder="1" applyAlignment="1">
      <alignment horizontal="center" vertical="top" wrapText="1"/>
    </xf>
    <xf numFmtId="0" fontId="5" fillId="0" borderId="43" xfId="0" applyFont="1" applyFill="1" applyBorder="1" applyAlignment="1">
      <alignment horizontal="center" vertical="top" wrapText="1"/>
    </xf>
    <xf numFmtId="0" fontId="9" fillId="7" borderId="54" xfId="0" applyFont="1" applyFill="1" applyBorder="1" applyAlignment="1">
      <alignment horizontal="center" vertical="center"/>
    </xf>
    <xf numFmtId="0" fontId="9" fillId="7" borderId="43" xfId="0" applyFont="1" applyFill="1" applyBorder="1" applyAlignment="1">
      <alignment horizontal="center" vertical="center"/>
    </xf>
    <xf numFmtId="10" fontId="38" fillId="5" borderId="32" xfId="1" applyNumberFormat="1" applyFont="1" applyFill="1" applyBorder="1" applyAlignment="1">
      <alignment horizontal="center" vertical="center"/>
    </xf>
    <xf numFmtId="10" fontId="38" fillId="5" borderId="21" xfId="1" applyNumberFormat="1" applyFont="1" applyFill="1" applyBorder="1" applyAlignment="1">
      <alignment horizontal="center" vertical="center"/>
    </xf>
    <xf numFmtId="9" fontId="38" fillId="5" borderId="32" xfId="1" applyNumberFormat="1" applyFont="1" applyFill="1" applyBorder="1" applyAlignment="1">
      <alignment horizontal="center" vertical="center"/>
    </xf>
    <xf numFmtId="9" fontId="38" fillId="5" borderId="21" xfId="1" applyNumberFormat="1" applyFont="1" applyFill="1" applyBorder="1" applyAlignment="1">
      <alignment horizontal="center" vertical="center"/>
    </xf>
    <xf numFmtId="0" fontId="0" fillId="0" borderId="1" xfId="0" applyFill="1" applyBorder="1" applyAlignment="1">
      <alignment horizontal="center"/>
    </xf>
    <xf numFmtId="0" fontId="0" fillId="0" borderId="2" xfId="0" applyFill="1" applyBorder="1" applyAlignment="1">
      <alignment horizontal="center"/>
    </xf>
    <xf numFmtId="0" fontId="1" fillId="0" borderId="37" xfId="0" applyFont="1" applyFill="1" applyBorder="1" applyAlignment="1">
      <alignment horizontal="left" vertical="center" wrapText="1"/>
    </xf>
    <xf numFmtId="0" fontId="0" fillId="0" borderId="4" xfId="0" applyFill="1" applyBorder="1" applyAlignment="1">
      <alignment horizontal="center"/>
    </xf>
    <xf numFmtId="0" fontId="0" fillId="0" borderId="5" xfId="0" applyFill="1" applyBorder="1" applyAlignment="1">
      <alignment horizontal="center"/>
    </xf>
    <xf numFmtId="0" fontId="1" fillId="0" borderId="35" xfId="0" applyFont="1" applyFill="1" applyBorder="1" applyAlignment="1">
      <alignment horizontal="left" vertical="center" wrapText="1"/>
    </xf>
    <xf numFmtId="0" fontId="0" fillId="0" borderId="6" xfId="0" applyFill="1" applyBorder="1" applyAlignment="1">
      <alignment horizontal="center"/>
    </xf>
    <xf numFmtId="0" fontId="0" fillId="0" borderId="7" xfId="0" applyFill="1" applyBorder="1" applyAlignment="1">
      <alignment horizontal="center"/>
    </xf>
    <xf numFmtId="0" fontId="1" fillId="0" borderId="38" xfId="0" applyFont="1" applyFill="1" applyBorder="1" applyAlignment="1">
      <alignment horizontal="left" vertical="center" wrapText="1"/>
    </xf>
    <xf numFmtId="0" fontId="2" fillId="0" borderId="14" xfId="0" applyFont="1" applyFill="1" applyBorder="1" applyAlignment="1">
      <alignment horizontal="center" vertical="center"/>
    </xf>
    <xf numFmtId="0" fontId="6" fillId="0" borderId="0" xfId="0" applyFont="1" applyFill="1"/>
    <xf numFmtId="0" fontId="2" fillId="0" borderId="8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28"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10" fontId="5" fillId="0" borderId="0" xfId="0" applyNumberFormat="1" applyFont="1" applyFill="1" applyAlignment="1">
      <alignment horizontal="center" vertical="center"/>
    </xf>
    <xf numFmtId="0" fontId="5" fillId="0" borderId="0" xfId="0" applyFont="1" applyFill="1" applyAlignment="1">
      <alignment wrapText="1"/>
    </xf>
    <xf numFmtId="0" fontId="5" fillId="0" borderId="3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41"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9" fontId="5" fillId="0" borderId="25" xfId="0" applyNumberFormat="1" applyFont="1" applyFill="1" applyBorder="1" applyAlignment="1">
      <alignment horizontal="center" vertical="center" wrapText="1"/>
    </xf>
    <xf numFmtId="0" fontId="5" fillId="0" borderId="42" xfId="0" applyFont="1" applyFill="1" applyBorder="1" applyAlignment="1">
      <alignment vertical="top" wrapText="1"/>
    </xf>
    <xf numFmtId="0" fontId="39" fillId="0" borderId="12"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1" xfId="0" applyFont="1" applyFill="1" applyBorder="1" applyAlignment="1">
      <alignment vertical="center" wrapText="1"/>
    </xf>
    <xf numFmtId="9" fontId="5" fillId="0" borderId="21" xfId="0" applyNumberFormat="1" applyFont="1" applyFill="1" applyBorder="1" applyAlignment="1">
      <alignment horizontal="center" vertical="center" wrapText="1"/>
    </xf>
    <xf numFmtId="0" fontId="5" fillId="0" borderId="82" xfId="0" applyFont="1" applyBorder="1" applyAlignment="1">
      <alignment horizontal="justify" vertical="center" wrapText="1"/>
    </xf>
    <xf numFmtId="0" fontId="39" fillId="0" borderId="34" xfId="0" applyFont="1" applyFill="1" applyBorder="1" applyAlignment="1">
      <alignment horizontal="center" vertical="center" wrapText="1"/>
    </xf>
    <xf numFmtId="0" fontId="5" fillId="0" borderId="41" xfId="0" applyFont="1" applyBorder="1" applyAlignment="1">
      <alignment horizontal="justify" vertical="top" wrapText="1"/>
    </xf>
    <xf numFmtId="0" fontId="5" fillId="0" borderId="42" xfId="0" applyFont="1" applyFill="1" applyBorder="1" applyAlignment="1">
      <alignment vertical="center" wrapText="1"/>
    </xf>
    <xf numFmtId="0" fontId="5" fillId="0" borderId="0" xfId="0" applyFont="1" applyFill="1" applyAlignment="1">
      <alignment horizontal="center" wrapText="1"/>
    </xf>
    <xf numFmtId="0" fontId="5" fillId="0" borderId="82" xfId="0" applyFont="1" applyFill="1" applyBorder="1" applyAlignment="1">
      <alignment horizontal="lef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top" wrapText="1"/>
    </xf>
    <xf numFmtId="9" fontId="5" fillId="0" borderId="32" xfId="0" applyNumberFormat="1" applyFont="1" applyFill="1" applyBorder="1" applyAlignment="1">
      <alignment horizontal="center" vertical="center" wrapText="1"/>
    </xf>
    <xf numFmtId="0" fontId="5" fillId="0" borderId="33" xfId="0" applyFont="1" applyFill="1" applyBorder="1" applyAlignment="1">
      <alignment vertical="top" wrapText="1"/>
    </xf>
    <xf numFmtId="0" fontId="5" fillId="0" borderId="39" xfId="0" applyFont="1" applyFill="1" applyBorder="1" applyAlignment="1">
      <alignment horizontal="center" vertical="center" wrapText="1"/>
    </xf>
    <xf numFmtId="0" fontId="5" fillId="0" borderId="17" xfId="0" applyFont="1" applyFill="1" applyBorder="1" applyAlignment="1">
      <alignment horizontal="center" wrapText="1"/>
    </xf>
    <xf numFmtId="0" fontId="5" fillId="0" borderId="14" xfId="0" applyFont="1" applyFill="1" applyBorder="1" applyAlignment="1">
      <alignment horizontal="center" vertical="center" wrapText="1"/>
    </xf>
    <xf numFmtId="0" fontId="6" fillId="0" borderId="18" xfId="0" applyFont="1" applyBorder="1" applyAlignment="1">
      <alignment horizontal="justify" vertical="top" wrapText="1"/>
    </xf>
    <xf numFmtId="0" fontId="5" fillId="0" borderId="81"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22" xfId="0" applyFont="1" applyFill="1" applyBorder="1" applyAlignment="1">
      <alignment wrapText="1"/>
    </xf>
    <xf numFmtId="0" fontId="6" fillId="0" borderId="41" xfId="0" applyFont="1" applyBorder="1" applyAlignment="1">
      <alignment vertical="top" wrapText="1"/>
    </xf>
    <xf numFmtId="0" fontId="39" fillId="0" borderId="23"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25" xfId="0" applyFont="1" applyFill="1" applyBorder="1" applyAlignment="1">
      <alignment horizontal="center" wrapText="1"/>
    </xf>
    <xf numFmtId="0" fontId="6" fillId="0" borderId="42" xfId="0" applyFont="1" applyBorder="1" applyAlignment="1">
      <alignment horizontal="justify" vertical="top" wrapText="1"/>
    </xf>
    <xf numFmtId="0" fontId="40" fillId="0" borderId="0" xfId="0" applyFont="1" applyFill="1" applyBorder="1"/>
    <xf numFmtId="0" fontId="40" fillId="0" borderId="0" xfId="0" applyFont="1" applyFill="1"/>
    <xf numFmtId="0" fontId="41" fillId="0" borderId="0" xfId="0" applyFont="1" applyFill="1" applyAlignment="1">
      <alignment horizontal="center" vertical="center"/>
    </xf>
    <xf numFmtId="0" fontId="40" fillId="0" borderId="0" xfId="0" applyFont="1" applyFill="1" applyAlignment="1">
      <alignment horizontal="center" vertical="center"/>
    </xf>
    <xf numFmtId="0" fontId="3" fillId="0" borderId="0" xfId="0" applyFont="1" applyFill="1" applyBorder="1"/>
    <xf numFmtId="10" fontId="5" fillId="0" borderId="0" xfId="0" applyNumberFormat="1" applyFont="1" applyFill="1" applyBorder="1" applyAlignment="1">
      <alignment horizontal="center" vertical="center"/>
    </xf>
    <xf numFmtId="10" fontId="40" fillId="0" borderId="0" xfId="0" applyNumberFormat="1" applyFont="1" applyFill="1" applyAlignment="1">
      <alignment horizontal="center" vertical="center"/>
    </xf>
    <xf numFmtId="10" fontId="3" fillId="0" borderId="0" xfId="0" applyNumberFormat="1" applyFont="1" applyFill="1" applyAlignment="1">
      <alignment horizontal="center" vertical="center"/>
    </xf>
    <xf numFmtId="10" fontId="3" fillId="0" borderId="0" xfId="0" applyNumberFormat="1" applyFont="1" applyFill="1"/>
    <xf numFmtId="0" fontId="39" fillId="0" borderId="0" xfId="0" applyFont="1" applyFill="1" applyBorder="1" applyAlignment="1">
      <alignment horizontal="center" vertical="center" wrapText="1"/>
    </xf>
    <xf numFmtId="0" fontId="5" fillId="0" borderId="0" xfId="0" applyFont="1" applyFill="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182033</xdr:colOff>
      <xdr:row>3</xdr:row>
      <xdr:rowOff>0</xdr:rowOff>
    </xdr:to>
    <xdr:pic>
      <xdr:nvPicPr>
        <xdr:cNvPr id="3" name="2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91808"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667808</xdr:colOff>
      <xdr:row>2</xdr:row>
      <xdr:rowOff>180975</xdr:rowOff>
    </xdr:to>
    <xdr:pic>
      <xdr:nvPicPr>
        <xdr:cNvPr id="2" name="2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2191808"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2</xdr:col>
      <xdr:colOff>0</xdr:colOff>
      <xdr:row>2</xdr:row>
      <xdr:rowOff>66675</xdr:rowOff>
    </xdr:to>
    <xdr:pic>
      <xdr:nvPicPr>
        <xdr:cNvPr id="2" name="2 Imagen"/>
        <xdr:cNvPicPr>
          <a:picLocks noChangeAspect="1"/>
        </xdr:cNvPicPr>
      </xdr:nvPicPr>
      <xdr:blipFill>
        <a:blip xmlns:r="http://schemas.openxmlformats.org/officeDocument/2006/relationships" r:embed="rId1" cstate="print"/>
        <a:srcRect/>
        <a:stretch>
          <a:fillRect/>
        </a:stretch>
      </xdr:blipFill>
      <xdr:spPr bwMode="auto">
        <a:xfrm>
          <a:off x="76200" y="76200"/>
          <a:ext cx="1400175" cy="4857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63501</xdr:rowOff>
    </xdr:from>
    <xdr:to>
      <xdr:col>2</xdr:col>
      <xdr:colOff>276242</xdr:colOff>
      <xdr:row>0</xdr:row>
      <xdr:rowOff>64009</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3501"/>
          <a:ext cx="1774388" cy="508"/>
        </a:xfrm>
        <a:prstGeom prst="rect">
          <a:avLst/>
        </a:prstGeom>
      </xdr:spPr>
    </xdr:pic>
    <xdr:clientData/>
  </xdr:twoCellAnchor>
  <xdr:twoCellAnchor editAs="oneCell">
    <xdr:from>
      <xdr:col>0</xdr:col>
      <xdr:colOff>0</xdr:colOff>
      <xdr:row>0</xdr:row>
      <xdr:rowOff>0</xdr:rowOff>
    </xdr:from>
    <xdr:to>
      <xdr:col>1</xdr:col>
      <xdr:colOff>775952</xdr:colOff>
      <xdr:row>0</xdr:row>
      <xdr:rowOff>26897</xdr:rowOff>
    </xdr:to>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166477" cy="26897"/>
        </a:xfrm>
        <a:prstGeom prst="rect">
          <a:avLst/>
        </a:prstGeom>
      </xdr:spPr>
    </xdr:pic>
    <xdr:clientData/>
  </xdr:twoCellAnchor>
  <xdr:twoCellAnchor editAs="oneCell">
    <xdr:from>
      <xdr:col>0</xdr:col>
      <xdr:colOff>0</xdr:colOff>
      <xdr:row>0</xdr:row>
      <xdr:rowOff>0</xdr:rowOff>
    </xdr:from>
    <xdr:to>
      <xdr:col>1</xdr:col>
      <xdr:colOff>1102178</xdr:colOff>
      <xdr:row>2</xdr:row>
      <xdr:rowOff>217715</xdr:rowOff>
    </xdr:to>
    <xdr:pic>
      <xdr:nvPicPr>
        <xdr:cNvPr id="4" name="1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864178" cy="734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180976</xdr:colOff>
      <xdr:row>2</xdr:row>
      <xdr:rowOff>152400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1647826" cy="457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297656</xdr:colOff>
      <xdr:row>2</xdr:row>
      <xdr:rowOff>76200</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2106" cy="495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400051</xdr:colOff>
      <xdr:row>2</xdr:row>
      <xdr:rowOff>123824</xdr:rowOff>
    </xdr:to>
    <xdr:pic>
      <xdr:nvPicPr>
        <xdr:cNvPr id="2" name="Imagen 1" descr="logo personerí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314450" cy="5048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B222"/>
  <sheetViews>
    <sheetView tabSelected="1" workbookViewId="0">
      <selection activeCell="AB33" sqref="AB31:AB33"/>
    </sheetView>
  </sheetViews>
  <sheetFormatPr baseColWidth="10" defaultRowHeight="18" x14ac:dyDescent="0.25"/>
  <cols>
    <col min="1" max="1" width="11.140625" style="1" customWidth="1"/>
    <col min="2" max="2" width="19" style="1" customWidth="1"/>
    <col min="3" max="3" width="13.5703125" style="1" customWidth="1"/>
    <col min="4" max="4" width="19.28515625" style="1" customWidth="1"/>
    <col min="5" max="5" width="17" style="1" customWidth="1"/>
    <col min="6" max="6" width="16.5703125" style="1" customWidth="1"/>
    <col min="7" max="7" width="21.140625" style="1" customWidth="1"/>
    <col min="8" max="19" width="2.28515625" style="1" customWidth="1"/>
    <col min="20" max="20" width="20.7109375" style="1" customWidth="1"/>
    <col min="21" max="21" width="13.85546875" style="1" customWidth="1"/>
    <col min="22" max="22" width="13.42578125" style="1" customWidth="1"/>
    <col min="23" max="23" width="10.28515625" style="3" customWidth="1"/>
    <col min="24" max="24" width="11.5703125" style="3" customWidth="1"/>
    <col min="25" max="25" width="10" style="3" customWidth="1"/>
    <col min="26" max="26" width="7.140625" style="3" customWidth="1"/>
    <col min="27" max="27" width="7.28515625" style="6" customWidth="1"/>
    <col min="28" max="28" width="31" style="1" customWidth="1"/>
    <col min="29" max="16384" width="11.42578125" style="1"/>
  </cols>
  <sheetData>
    <row r="1" spans="1:28" ht="15.75" x14ac:dyDescent="0.25">
      <c r="A1" s="508"/>
      <c r="B1" s="509"/>
      <c r="C1" s="330" t="s">
        <v>0</v>
      </c>
      <c r="D1" s="331"/>
      <c r="E1" s="331"/>
      <c r="F1" s="331"/>
      <c r="G1" s="331"/>
      <c r="H1" s="331"/>
      <c r="I1" s="331"/>
      <c r="J1" s="331"/>
      <c r="K1" s="331"/>
      <c r="L1" s="331"/>
      <c r="M1" s="331"/>
      <c r="N1" s="331"/>
      <c r="O1" s="331"/>
      <c r="P1" s="331"/>
      <c r="Q1" s="331"/>
      <c r="R1" s="331"/>
      <c r="S1" s="331"/>
      <c r="T1" s="331"/>
      <c r="U1" s="331"/>
      <c r="V1" s="331"/>
      <c r="W1" s="331"/>
      <c r="X1" s="331"/>
      <c r="Y1" s="331"/>
      <c r="Z1" s="331"/>
      <c r="AA1" s="332"/>
      <c r="AB1" s="510" t="s">
        <v>1</v>
      </c>
    </row>
    <row r="2" spans="1:28" ht="15.75" x14ac:dyDescent="0.25">
      <c r="A2" s="511"/>
      <c r="B2" s="512"/>
      <c r="C2" s="333"/>
      <c r="D2" s="334"/>
      <c r="E2" s="334"/>
      <c r="F2" s="334"/>
      <c r="G2" s="334"/>
      <c r="H2" s="334"/>
      <c r="I2" s="334"/>
      <c r="J2" s="334"/>
      <c r="K2" s="334"/>
      <c r="L2" s="334"/>
      <c r="M2" s="334"/>
      <c r="N2" s="334"/>
      <c r="O2" s="334"/>
      <c r="P2" s="334"/>
      <c r="Q2" s="334"/>
      <c r="R2" s="334"/>
      <c r="S2" s="334"/>
      <c r="T2" s="334"/>
      <c r="U2" s="334"/>
      <c r="V2" s="334"/>
      <c r="W2" s="334"/>
      <c r="X2" s="334"/>
      <c r="Y2" s="334"/>
      <c r="Z2" s="334"/>
      <c r="AA2" s="335"/>
      <c r="AB2" s="513" t="s">
        <v>2</v>
      </c>
    </row>
    <row r="3" spans="1:28" ht="16.5" thickBot="1" x14ac:dyDescent="0.3">
      <c r="A3" s="514"/>
      <c r="B3" s="515"/>
      <c r="C3" s="336"/>
      <c r="D3" s="337"/>
      <c r="E3" s="337"/>
      <c r="F3" s="337"/>
      <c r="G3" s="337"/>
      <c r="H3" s="337"/>
      <c r="I3" s="337"/>
      <c r="J3" s="337"/>
      <c r="K3" s="337"/>
      <c r="L3" s="337"/>
      <c r="M3" s="337"/>
      <c r="N3" s="337"/>
      <c r="O3" s="337"/>
      <c r="P3" s="337"/>
      <c r="Q3" s="337"/>
      <c r="R3" s="337"/>
      <c r="S3" s="337"/>
      <c r="T3" s="337"/>
      <c r="U3" s="337"/>
      <c r="V3" s="337"/>
      <c r="W3" s="337"/>
      <c r="X3" s="334"/>
      <c r="Y3" s="334"/>
      <c r="Z3" s="334"/>
      <c r="AA3" s="335"/>
      <c r="AB3" s="516" t="s">
        <v>3</v>
      </c>
    </row>
    <row r="4" spans="1:28" s="2" customFormat="1" ht="18.75" customHeight="1" thickBot="1" x14ac:dyDescent="0.25">
      <c r="A4" s="449" t="s">
        <v>4</v>
      </c>
      <c r="B4" s="384"/>
      <c r="C4" s="384"/>
      <c r="D4" s="384"/>
      <c r="E4" s="384"/>
      <c r="F4" s="384"/>
      <c r="G4" s="384"/>
      <c r="H4" s="384"/>
      <c r="I4" s="384"/>
      <c r="J4" s="384"/>
      <c r="K4" s="384"/>
      <c r="L4" s="384"/>
      <c r="M4" s="384"/>
      <c r="N4" s="384"/>
      <c r="O4" s="384"/>
      <c r="P4" s="384"/>
      <c r="Q4" s="384"/>
      <c r="R4" s="384"/>
      <c r="S4" s="384"/>
      <c r="T4" s="384"/>
      <c r="U4" s="384"/>
      <c r="V4" s="384"/>
      <c r="W4" s="384"/>
      <c r="X4" s="449" t="s">
        <v>5</v>
      </c>
      <c r="Y4" s="384"/>
      <c r="Z4" s="384"/>
      <c r="AA4" s="384"/>
      <c r="AB4" s="469"/>
    </row>
    <row r="5" spans="1:28" s="518" customFormat="1" ht="15" customHeight="1" thickBot="1" x14ac:dyDescent="0.25">
      <c r="A5" s="450" t="s">
        <v>6</v>
      </c>
      <c r="B5" s="470" t="s">
        <v>7</v>
      </c>
      <c r="C5" s="517" t="s">
        <v>8</v>
      </c>
      <c r="D5" s="454" t="s">
        <v>9</v>
      </c>
      <c r="E5" s="454" t="s">
        <v>10</v>
      </c>
      <c r="F5" s="454" t="s">
        <v>11</v>
      </c>
      <c r="G5" s="456" t="s">
        <v>12</v>
      </c>
      <c r="H5" s="452" t="s">
        <v>13</v>
      </c>
      <c r="I5" s="458"/>
      <c r="J5" s="458"/>
      <c r="K5" s="458"/>
      <c r="L5" s="458"/>
      <c r="M5" s="458"/>
      <c r="N5" s="458"/>
      <c r="O5" s="458"/>
      <c r="P5" s="458"/>
      <c r="Q5" s="458"/>
      <c r="R5" s="458"/>
      <c r="S5" s="459"/>
      <c r="T5" s="452" t="s">
        <v>14</v>
      </c>
      <c r="U5" s="458" t="s">
        <v>15</v>
      </c>
      <c r="V5" s="352" t="s">
        <v>16</v>
      </c>
      <c r="W5" s="354" t="s">
        <v>17</v>
      </c>
      <c r="X5" s="347" t="s">
        <v>18</v>
      </c>
      <c r="Y5" s="348"/>
      <c r="Z5" s="348"/>
      <c r="AA5" s="349"/>
      <c r="AB5" s="349" t="s">
        <v>19</v>
      </c>
    </row>
    <row r="6" spans="1:28" s="518" customFormat="1" ht="12.75" thickBot="1" x14ac:dyDescent="0.25">
      <c r="A6" s="519"/>
      <c r="B6" s="520"/>
      <c r="C6" s="521"/>
      <c r="D6" s="415"/>
      <c r="E6" s="404"/>
      <c r="F6" s="404"/>
      <c r="G6" s="485"/>
      <c r="H6" s="522" t="s">
        <v>20</v>
      </c>
      <c r="I6" s="222" t="s">
        <v>21</v>
      </c>
      <c r="J6" s="222" t="s">
        <v>22</v>
      </c>
      <c r="K6" s="222" t="s">
        <v>23</v>
      </c>
      <c r="L6" s="222" t="s">
        <v>22</v>
      </c>
      <c r="M6" s="222" t="s">
        <v>24</v>
      </c>
      <c r="N6" s="222" t="s">
        <v>24</v>
      </c>
      <c r="O6" s="222" t="s">
        <v>23</v>
      </c>
      <c r="P6" s="222" t="s">
        <v>25</v>
      </c>
      <c r="Q6" s="222" t="s">
        <v>26</v>
      </c>
      <c r="R6" s="222" t="s">
        <v>27</v>
      </c>
      <c r="S6" s="523" t="s">
        <v>28</v>
      </c>
      <c r="T6" s="524"/>
      <c r="U6" s="525"/>
      <c r="V6" s="353"/>
      <c r="W6" s="355"/>
      <c r="X6" s="253" t="s">
        <v>29</v>
      </c>
      <c r="Y6" s="254" t="s">
        <v>33</v>
      </c>
      <c r="Z6" s="254" t="s">
        <v>34</v>
      </c>
      <c r="AA6" s="254" t="s">
        <v>30</v>
      </c>
      <c r="AB6" s="381"/>
    </row>
    <row r="7" spans="1:28" s="531" customFormat="1" ht="131.25" customHeight="1" x14ac:dyDescent="0.2">
      <c r="A7" s="526">
        <v>6</v>
      </c>
      <c r="B7" s="526" t="s">
        <v>391</v>
      </c>
      <c r="C7" s="526" t="s">
        <v>392</v>
      </c>
      <c r="D7" s="527" t="s">
        <v>393</v>
      </c>
      <c r="E7" s="528" t="s">
        <v>394</v>
      </c>
      <c r="F7" s="480" t="s">
        <v>395</v>
      </c>
      <c r="G7" s="255" t="s">
        <v>396</v>
      </c>
      <c r="H7" s="255" t="s">
        <v>32</v>
      </c>
      <c r="I7" s="255" t="s">
        <v>32</v>
      </c>
      <c r="J7" s="255" t="s">
        <v>32</v>
      </c>
      <c r="K7" s="255" t="s">
        <v>32</v>
      </c>
      <c r="L7" s="255" t="s">
        <v>32</v>
      </c>
      <c r="M7" s="255" t="s">
        <v>32</v>
      </c>
      <c r="N7" s="255" t="s">
        <v>32</v>
      </c>
      <c r="O7" s="255" t="s">
        <v>32</v>
      </c>
      <c r="P7" s="255" t="s">
        <v>32</v>
      </c>
      <c r="Q7" s="255" t="s">
        <v>32</v>
      </c>
      <c r="R7" s="255" t="s">
        <v>32</v>
      </c>
      <c r="S7" s="255" t="s">
        <v>32</v>
      </c>
      <c r="T7" s="255" t="s">
        <v>397</v>
      </c>
      <c r="U7" s="255" t="s">
        <v>398</v>
      </c>
      <c r="V7" s="255">
        <v>2017</v>
      </c>
      <c r="W7" s="7">
        <v>1</v>
      </c>
      <c r="X7" s="529">
        <f>((3441+106+105-7)/(3441+106+105)*100%)*25%</f>
        <v>0.24952081051478642</v>
      </c>
      <c r="Y7" s="529">
        <f>((3001+91+304-30)/(3001+91+304)*100%)*25%</f>
        <v>0.24779151943462899</v>
      </c>
      <c r="Z7" s="529">
        <f>((3149+171+504-20)/(3149+171+504)*100%)*25%</f>
        <v>0.24869246861924685</v>
      </c>
      <c r="AA7" s="529">
        <f>((2997+118+438-5)/(2997+118+438)*100%)*25%</f>
        <v>0.24964818463270474</v>
      </c>
      <c r="AB7" s="9" t="s">
        <v>399</v>
      </c>
    </row>
    <row r="8" spans="1:28" s="531" customFormat="1" ht="128.25" customHeight="1" x14ac:dyDescent="0.2">
      <c r="A8" s="532"/>
      <c r="B8" s="532"/>
      <c r="C8" s="532"/>
      <c r="D8" s="533"/>
      <c r="E8" s="534"/>
      <c r="F8" s="432"/>
      <c r="G8" s="256" t="s">
        <v>400</v>
      </c>
      <c r="H8" s="256" t="s">
        <v>32</v>
      </c>
      <c r="I8" s="256" t="s">
        <v>32</v>
      </c>
      <c r="J8" s="256" t="s">
        <v>32</v>
      </c>
      <c r="K8" s="256" t="s">
        <v>32</v>
      </c>
      <c r="L8" s="256" t="s">
        <v>32</v>
      </c>
      <c r="M8" s="256" t="s">
        <v>32</v>
      </c>
      <c r="N8" s="256" t="s">
        <v>32</v>
      </c>
      <c r="O8" s="256" t="s">
        <v>32</v>
      </c>
      <c r="P8" s="256" t="s">
        <v>32</v>
      </c>
      <c r="Q8" s="256" t="s">
        <v>32</v>
      </c>
      <c r="R8" s="256" t="s">
        <v>32</v>
      </c>
      <c r="S8" s="256" t="s">
        <v>32</v>
      </c>
      <c r="T8" s="256" t="s">
        <v>401</v>
      </c>
      <c r="U8" s="256" t="s">
        <v>398</v>
      </c>
      <c r="V8" s="256">
        <v>2017</v>
      </c>
      <c r="W8" s="4">
        <v>0.1</v>
      </c>
      <c r="X8" s="4">
        <v>0.25</v>
      </c>
      <c r="Y8" s="4">
        <v>0.25</v>
      </c>
      <c r="Z8" s="4">
        <v>0.25</v>
      </c>
      <c r="AA8" s="4">
        <v>0.25</v>
      </c>
      <c r="AB8" s="535" t="s">
        <v>402</v>
      </c>
    </row>
    <row r="9" spans="1:28" s="531" customFormat="1" ht="84" customHeight="1" x14ac:dyDescent="0.2">
      <c r="A9" s="532"/>
      <c r="B9" s="532"/>
      <c r="C9" s="532"/>
      <c r="D9" s="533"/>
      <c r="E9" s="534"/>
      <c r="F9" s="432"/>
      <c r="G9" s="256" t="s">
        <v>403</v>
      </c>
      <c r="H9" s="256" t="s">
        <v>32</v>
      </c>
      <c r="I9" s="256" t="s">
        <v>32</v>
      </c>
      <c r="J9" s="256" t="s">
        <v>32</v>
      </c>
      <c r="K9" s="256" t="s">
        <v>32</v>
      </c>
      <c r="L9" s="256" t="s">
        <v>32</v>
      </c>
      <c r="M9" s="256" t="s">
        <v>32</v>
      </c>
      <c r="N9" s="256" t="s">
        <v>32</v>
      </c>
      <c r="O9" s="256" t="s">
        <v>32</v>
      </c>
      <c r="P9" s="256" t="s">
        <v>32</v>
      </c>
      <c r="Q9" s="256" t="s">
        <v>32</v>
      </c>
      <c r="R9" s="256" t="s">
        <v>32</v>
      </c>
      <c r="S9" s="256" t="s">
        <v>32</v>
      </c>
      <c r="T9" s="256" t="s">
        <v>404</v>
      </c>
      <c r="U9" s="256" t="s">
        <v>398</v>
      </c>
      <c r="V9" s="256">
        <v>2017</v>
      </c>
      <c r="W9" s="4">
        <v>1</v>
      </c>
      <c r="X9" s="4">
        <v>0.25</v>
      </c>
      <c r="Y9" s="4">
        <v>0.25</v>
      </c>
      <c r="Z9" s="4">
        <v>0.25</v>
      </c>
      <c r="AA9" s="4">
        <v>0.25</v>
      </c>
      <c r="AB9" s="8" t="s">
        <v>405</v>
      </c>
    </row>
    <row r="10" spans="1:28" s="531" customFormat="1" ht="208.5" customHeight="1" thickBot="1" x14ac:dyDescent="0.25">
      <c r="A10" s="532"/>
      <c r="B10" s="532"/>
      <c r="C10" s="536"/>
      <c r="D10" s="533"/>
      <c r="E10" s="537"/>
      <c r="F10" s="433"/>
      <c r="G10" s="257" t="s">
        <v>406</v>
      </c>
      <c r="H10" s="257"/>
      <c r="I10" s="257"/>
      <c r="J10" s="257" t="s">
        <v>31</v>
      </c>
      <c r="K10" s="257"/>
      <c r="L10" s="257"/>
      <c r="M10" s="257" t="s">
        <v>31</v>
      </c>
      <c r="N10" s="257"/>
      <c r="O10" s="257"/>
      <c r="P10" s="257" t="s">
        <v>31</v>
      </c>
      <c r="Q10" s="257"/>
      <c r="R10" s="257"/>
      <c r="S10" s="257" t="s">
        <v>31</v>
      </c>
      <c r="T10" s="257" t="s">
        <v>407</v>
      </c>
      <c r="U10" s="257" t="s">
        <v>398</v>
      </c>
      <c r="V10" s="257">
        <v>2017</v>
      </c>
      <c r="W10" s="538">
        <v>1</v>
      </c>
      <c r="X10" s="4">
        <v>0.25</v>
      </c>
      <c r="Y10" s="4">
        <v>0.25</v>
      </c>
      <c r="Z10" s="4">
        <v>0.25</v>
      </c>
      <c r="AA10" s="4">
        <v>0.25</v>
      </c>
      <c r="AB10" s="539" t="s">
        <v>408</v>
      </c>
    </row>
    <row r="11" spans="1:28" s="531" customFormat="1" ht="167.25" customHeight="1" x14ac:dyDescent="0.2">
      <c r="A11" s="526">
        <v>7</v>
      </c>
      <c r="B11" s="540" t="s">
        <v>409</v>
      </c>
      <c r="C11" s="526" t="s">
        <v>410</v>
      </c>
      <c r="D11" s="527" t="s">
        <v>411</v>
      </c>
      <c r="E11" s="541" t="s">
        <v>412</v>
      </c>
      <c r="F11" s="258" t="s">
        <v>413</v>
      </c>
      <c r="G11" s="258" t="s">
        <v>414</v>
      </c>
      <c r="H11" s="542"/>
      <c r="I11" s="542"/>
      <c r="J11" s="542"/>
      <c r="K11" s="258" t="s">
        <v>31</v>
      </c>
      <c r="L11" s="258"/>
      <c r="M11" s="258"/>
      <c r="N11" s="258" t="s">
        <v>31</v>
      </c>
      <c r="O11" s="258"/>
      <c r="P11" s="258"/>
      <c r="Q11" s="258" t="s">
        <v>31</v>
      </c>
      <c r="R11" s="258"/>
      <c r="S11" s="258"/>
      <c r="T11" s="258" t="s">
        <v>415</v>
      </c>
      <c r="U11" s="258" t="s">
        <v>398</v>
      </c>
      <c r="V11" s="258">
        <v>2017</v>
      </c>
      <c r="W11" s="543">
        <v>1</v>
      </c>
      <c r="X11" s="543">
        <v>0.25</v>
      </c>
      <c r="Y11" s="543">
        <v>0.3</v>
      </c>
      <c r="Z11" s="543">
        <v>0.3</v>
      </c>
      <c r="AA11" s="543">
        <v>0.15</v>
      </c>
      <c r="AB11" s="544" t="s">
        <v>416</v>
      </c>
    </row>
    <row r="12" spans="1:28" s="531" customFormat="1" ht="409.5" customHeight="1" x14ac:dyDescent="0.2">
      <c r="A12" s="532"/>
      <c r="B12" s="545"/>
      <c r="C12" s="532"/>
      <c r="D12" s="533"/>
      <c r="E12" s="534"/>
      <c r="F12" s="432" t="s">
        <v>417</v>
      </c>
      <c r="G12" s="256" t="s">
        <v>418</v>
      </c>
      <c r="H12" s="256"/>
      <c r="I12" s="256"/>
      <c r="J12" s="256"/>
      <c r="K12" s="256" t="s">
        <v>31</v>
      </c>
      <c r="L12" s="256"/>
      <c r="M12" s="256" t="s">
        <v>31</v>
      </c>
      <c r="N12" s="256"/>
      <c r="O12" s="256" t="s">
        <v>31</v>
      </c>
      <c r="P12" s="256"/>
      <c r="Q12" s="256" t="s">
        <v>31</v>
      </c>
      <c r="R12" s="256"/>
      <c r="S12" s="256" t="s">
        <v>31</v>
      </c>
      <c r="T12" s="256" t="s">
        <v>419</v>
      </c>
      <c r="U12" s="256" t="s">
        <v>398</v>
      </c>
      <c r="V12" s="256">
        <v>2017</v>
      </c>
      <c r="W12" s="4">
        <v>1</v>
      </c>
      <c r="X12" s="4">
        <v>0.1</v>
      </c>
      <c r="Y12" s="4">
        <v>0.2</v>
      </c>
      <c r="Z12" s="4">
        <v>0.1</v>
      </c>
      <c r="AA12" s="4">
        <v>0.4</v>
      </c>
      <c r="AB12" s="546" t="s">
        <v>420</v>
      </c>
    </row>
    <row r="13" spans="1:28" s="531" customFormat="1" ht="70.5" customHeight="1" x14ac:dyDescent="0.2">
      <c r="A13" s="532"/>
      <c r="B13" s="545"/>
      <c r="C13" s="532"/>
      <c r="D13" s="533"/>
      <c r="E13" s="534"/>
      <c r="F13" s="432"/>
      <c r="G13" s="256" t="s">
        <v>421</v>
      </c>
      <c r="H13" s="256" t="s">
        <v>31</v>
      </c>
      <c r="I13" s="256" t="s">
        <v>31</v>
      </c>
      <c r="J13" s="256" t="s">
        <v>31</v>
      </c>
      <c r="K13" s="256" t="s">
        <v>31</v>
      </c>
      <c r="L13" s="256" t="s">
        <v>31</v>
      </c>
      <c r="M13" s="256" t="s">
        <v>31</v>
      </c>
      <c r="N13" s="256" t="s">
        <v>31</v>
      </c>
      <c r="O13" s="256" t="s">
        <v>31</v>
      </c>
      <c r="P13" s="256" t="s">
        <v>31</v>
      </c>
      <c r="Q13" s="256" t="s">
        <v>31</v>
      </c>
      <c r="R13" s="256" t="s">
        <v>31</v>
      </c>
      <c r="S13" s="256" t="s">
        <v>31</v>
      </c>
      <c r="T13" s="256" t="s">
        <v>422</v>
      </c>
      <c r="U13" s="256" t="s">
        <v>398</v>
      </c>
      <c r="V13" s="256">
        <v>2017</v>
      </c>
      <c r="W13" s="4">
        <v>1</v>
      </c>
      <c r="X13" s="4">
        <v>0.25</v>
      </c>
      <c r="Y13" s="4">
        <v>0.25</v>
      </c>
      <c r="Z13" s="4">
        <v>0.25</v>
      </c>
      <c r="AA13" s="4">
        <v>0.25</v>
      </c>
      <c r="AB13" s="8" t="s">
        <v>423</v>
      </c>
    </row>
    <row r="14" spans="1:28" s="548" customFormat="1" ht="102.75" customHeight="1" thickBot="1" x14ac:dyDescent="0.25">
      <c r="A14" s="532"/>
      <c r="B14" s="545"/>
      <c r="C14" s="536"/>
      <c r="D14" s="533"/>
      <c r="E14" s="537"/>
      <c r="F14" s="433"/>
      <c r="G14" s="257" t="s">
        <v>424</v>
      </c>
      <c r="H14" s="257"/>
      <c r="I14" s="257"/>
      <c r="J14" s="257"/>
      <c r="K14" s="257"/>
      <c r="L14" s="257"/>
      <c r="M14" s="257"/>
      <c r="N14" s="257"/>
      <c r="O14" s="257" t="s">
        <v>32</v>
      </c>
      <c r="P14" s="257"/>
      <c r="Q14" s="257"/>
      <c r="R14" s="257"/>
      <c r="S14" s="257"/>
      <c r="T14" s="257" t="s">
        <v>425</v>
      </c>
      <c r="U14" s="257" t="s">
        <v>398</v>
      </c>
      <c r="V14" s="257">
        <v>2017</v>
      </c>
      <c r="W14" s="257">
        <v>1</v>
      </c>
      <c r="X14" s="538">
        <v>0</v>
      </c>
      <c r="Y14" s="538">
        <v>1</v>
      </c>
      <c r="Z14" s="538">
        <v>0</v>
      </c>
      <c r="AA14" s="538">
        <v>0</v>
      </c>
      <c r="AB14" s="547" t="s">
        <v>426</v>
      </c>
    </row>
    <row r="15" spans="1:28" s="531" customFormat="1" ht="255" customHeight="1" x14ac:dyDescent="0.2">
      <c r="A15" s="532"/>
      <c r="B15" s="545"/>
      <c r="C15" s="532" t="s">
        <v>427</v>
      </c>
      <c r="D15" s="533"/>
      <c r="E15" s="541" t="s">
        <v>428</v>
      </c>
      <c r="F15" s="419" t="s">
        <v>429</v>
      </c>
      <c r="G15" s="258" t="s">
        <v>430</v>
      </c>
      <c r="H15" s="258"/>
      <c r="I15" s="258"/>
      <c r="J15" s="258"/>
      <c r="K15" s="258"/>
      <c r="L15" s="258"/>
      <c r="M15" s="258"/>
      <c r="N15" s="258"/>
      <c r="O15" s="258"/>
      <c r="P15" s="258"/>
      <c r="Q15" s="258"/>
      <c r="R15" s="258"/>
      <c r="S15" s="258" t="s">
        <v>31</v>
      </c>
      <c r="T15" s="258" t="s">
        <v>431</v>
      </c>
      <c r="U15" s="258" t="s">
        <v>398</v>
      </c>
      <c r="V15" s="258">
        <v>2017</v>
      </c>
      <c r="W15" s="258">
        <v>1</v>
      </c>
      <c r="X15" s="543">
        <v>0</v>
      </c>
      <c r="Y15" s="543">
        <v>1</v>
      </c>
      <c r="Z15" s="543">
        <v>0</v>
      </c>
      <c r="AA15" s="543">
        <v>0</v>
      </c>
      <c r="AB15" s="549" t="s">
        <v>432</v>
      </c>
    </row>
    <row r="16" spans="1:28" s="531" customFormat="1" ht="97.5" customHeight="1" x14ac:dyDescent="0.2">
      <c r="A16" s="532"/>
      <c r="B16" s="545"/>
      <c r="C16" s="532"/>
      <c r="D16" s="533"/>
      <c r="E16" s="534"/>
      <c r="F16" s="432"/>
      <c r="G16" s="5" t="s">
        <v>433</v>
      </c>
      <c r="H16" s="256" t="s">
        <v>31</v>
      </c>
      <c r="I16" s="256" t="s">
        <v>31</v>
      </c>
      <c r="J16" s="256" t="s">
        <v>31</v>
      </c>
      <c r="K16" s="256" t="s">
        <v>31</v>
      </c>
      <c r="L16" s="256" t="s">
        <v>31</v>
      </c>
      <c r="M16" s="256" t="s">
        <v>31</v>
      </c>
      <c r="N16" s="256" t="s">
        <v>31</v>
      </c>
      <c r="O16" s="256" t="s">
        <v>31</v>
      </c>
      <c r="P16" s="256" t="s">
        <v>31</v>
      </c>
      <c r="Q16" s="256" t="s">
        <v>31</v>
      </c>
      <c r="R16" s="256" t="s">
        <v>31</v>
      </c>
      <c r="S16" s="256" t="s">
        <v>31</v>
      </c>
      <c r="T16" s="256" t="s">
        <v>434</v>
      </c>
      <c r="U16" s="256" t="s">
        <v>398</v>
      </c>
      <c r="V16" s="256">
        <v>2017</v>
      </c>
      <c r="W16" s="4">
        <v>1</v>
      </c>
      <c r="X16" s="4">
        <v>0.25</v>
      </c>
      <c r="Y16" s="4">
        <v>0.25</v>
      </c>
      <c r="Z16" s="4">
        <v>0.25</v>
      </c>
      <c r="AA16" s="4">
        <v>0.25</v>
      </c>
      <c r="AB16" s="8" t="s">
        <v>435</v>
      </c>
    </row>
    <row r="17" spans="1:28" s="531" customFormat="1" ht="57.75" customHeight="1" x14ac:dyDescent="0.2">
      <c r="A17" s="532"/>
      <c r="B17" s="545"/>
      <c r="C17" s="532"/>
      <c r="D17" s="533"/>
      <c r="E17" s="534"/>
      <c r="F17" s="432"/>
      <c r="G17" s="5" t="s">
        <v>436</v>
      </c>
      <c r="H17" s="256" t="s">
        <v>31</v>
      </c>
      <c r="I17" s="256" t="s">
        <v>31</v>
      </c>
      <c r="J17" s="256" t="s">
        <v>31</v>
      </c>
      <c r="K17" s="256" t="s">
        <v>31</v>
      </c>
      <c r="L17" s="256" t="s">
        <v>31</v>
      </c>
      <c r="M17" s="256" t="s">
        <v>31</v>
      </c>
      <c r="N17" s="256" t="s">
        <v>31</v>
      </c>
      <c r="O17" s="256" t="s">
        <v>31</v>
      </c>
      <c r="P17" s="256" t="s">
        <v>31</v>
      </c>
      <c r="Q17" s="256" t="s">
        <v>31</v>
      </c>
      <c r="R17" s="256" t="s">
        <v>31</v>
      </c>
      <c r="S17" s="256" t="s">
        <v>31</v>
      </c>
      <c r="T17" s="256" t="s">
        <v>437</v>
      </c>
      <c r="U17" s="256" t="s">
        <v>398</v>
      </c>
      <c r="V17" s="256">
        <v>2017</v>
      </c>
      <c r="W17" s="4">
        <v>1</v>
      </c>
      <c r="X17" s="4">
        <v>0.25</v>
      </c>
      <c r="Y17" s="4">
        <v>0.25</v>
      </c>
      <c r="Z17" s="4">
        <v>0.25</v>
      </c>
      <c r="AA17" s="4">
        <v>0.25</v>
      </c>
      <c r="AB17" s="8" t="s">
        <v>438</v>
      </c>
    </row>
    <row r="18" spans="1:28" s="531" customFormat="1" ht="79.5" customHeight="1" thickBot="1" x14ac:dyDescent="0.25">
      <c r="A18" s="532"/>
      <c r="B18" s="545"/>
      <c r="C18" s="536"/>
      <c r="D18" s="533"/>
      <c r="E18" s="550"/>
      <c r="F18" s="417"/>
      <c r="G18" s="551" t="s">
        <v>439</v>
      </c>
      <c r="H18" s="259" t="s">
        <v>440</v>
      </c>
      <c r="I18" s="259"/>
      <c r="J18" s="259" t="s">
        <v>31</v>
      </c>
      <c r="K18" s="259"/>
      <c r="L18" s="259"/>
      <c r="M18" s="259"/>
      <c r="N18" s="259"/>
      <c r="O18" s="259"/>
      <c r="P18" s="259"/>
      <c r="Q18" s="259"/>
      <c r="R18" s="259" t="s">
        <v>31</v>
      </c>
      <c r="S18" s="259"/>
      <c r="T18" s="259" t="s">
        <v>441</v>
      </c>
      <c r="U18" s="259" t="s">
        <v>398</v>
      </c>
      <c r="V18" s="259">
        <v>2017</v>
      </c>
      <c r="W18" s="259">
        <v>1</v>
      </c>
      <c r="X18" s="552">
        <v>0</v>
      </c>
      <c r="Y18" s="552">
        <v>1</v>
      </c>
      <c r="Z18" s="552">
        <v>0</v>
      </c>
      <c r="AA18" s="552">
        <v>0</v>
      </c>
      <c r="AB18" s="553" t="s">
        <v>442</v>
      </c>
    </row>
    <row r="19" spans="1:28" s="531" customFormat="1" ht="70.5" customHeight="1" x14ac:dyDescent="0.2">
      <c r="A19" s="532"/>
      <c r="B19" s="545"/>
      <c r="C19" s="554" t="s">
        <v>443</v>
      </c>
      <c r="D19" s="532"/>
      <c r="E19" s="528" t="s">
        <v>444</v>
      </c>
      <c r="F19" s="555"/>
      <c r="G19" s="255" t="s">
        <v>445</v>
      </c>
      <c r="H19" s="556" t="s">
        <v>31</v>
      </c>
      <c r="I19" s="556" t="s">
        <v>31</v>
      </c>
      <c r="J19" s="556" t="s">
        <v>31</v>
      </c>
      <c r="K19" s="556" t="s">
        <v>31</v>
      </c>
      <c r="L19" s="556" t="s">
        <v>31</v>
      </c>
      <c r="M19" s="556" t="s">
        <v>31</v>
      </c>
      <c r="N19" s="556" t="s">
        <v>31</v>
      </c>
      <c r="O19" s="556" t="s">
        <v>31</v>
      </c>
      <c r="P19" s="556" t="s">
        <v>31</v>
      </c>
      <c r="Q19" s="556" t="s">
        <v>31</v>
      </c>
      <c r="R19" s="556" t="s">
        <v>31</v>
      </c>
      <c r="S19" s="556" t="s">
        <v>31</v>
      </c>
      <c r="T19" s="255" t="s">
        <v>446</v>
      </c>
      <c r="U19" s="255" t="s">
        <v>398</v>
      </c>
      <c r="V19" s="255">
        <v>2017</v>
      </c>
      <c r="W19" s="7">
        <v>1</v>
      </c>
      <c r="X19" s="7">
        <v>0.25</v>
      </c>
      <c r="Y19" s="7">
        <v>0.25</v>
      </c>
      <c r="Z19" s="7">
        <v>0.25</v>
      </c>
      <c r="AA19" s="7">
        <v>0.25</v>
      </c>
      <c r="AB19" s="557" t="s">
        <v>447</v>
      </c>
    </row>
    <row r="20" spans="1:28" s="531" customFormat="1" ht="41.25" customHeight="1" x14ac:dyDescent="0.2">
      <c r="A20" s="532"/>
      <c r="B20" s="545"/>
      <c r="C20" s="558"/>
      <c r="D20" s="532"/>
      <c r="E20" s="541"/>
      <c r="F20" s="559"/>
      <c r="G20" s="258" t="s">
        <v>448</v>
      </c>
      <c r="H20" s="259"/>
      <c r="I20" s="259"/>
      <c r="J20" s="259"/>
      <c r="K20" s="259"/>
      <c r="L20" s="560"/>
      <c r="M20" s="259" t="s">
        <v>32</v>
      </c>
      <c r="N20" s="259"/>
      <c r="O20" s="259"/>
      <c r="P20" s="259"/>
      <c r="Q20" s="259"/>
      <c r="R20" s="259"/>
      <c r="S20" s="259"/>
      <c r="T20" s="258">
        <v>1</v>
      </c>
      <c r="U20" s="256" t="s">
        <v>398</v>
      </c>
      <c r="V20" s="256">
        <v>2017</v>
      </c>
      <c r="W20" s="256">
        <v>1</v>
      </c>
      <c r="X20" s="4">
        <v>0</v>
      </c>
      <c r="Y20" s="552">
        <v>1</v>
      </c>
      <c r="Z20" s="4">
        <v>0</v>
      </c>
      <c r="AA20" s="4">
        <v>0</v>
      </c>
      <c r="AB20" s="561" t="s">
        <v>449</v>
      </c>
    </row>
    <row r="21" spans="1:28" s="531" customFormat="1" ht="120" customHeight="1" thickBot="1" x14ac:dyDescent="0.25">
      <c r="A21" s="536"/>
      <c r="B21" s="562"/>
      <c r="C21" s="563"/>
      <c r="D21" s="536"/>
      <c r="E21" s="537"/>
      <c r="F21" s="564"/>
      <c r="G21" s="257" t="s">
        <v>450</v>
      </c>
      <c r="H21" s="257"/>
      <c r="I21" s="257"/>
      <c r="J21" s="257"/>
      <c r="K21" s="257"/>
      <c r="L21" s="257"/>
      <c r="M21" s="257"/>
      <c r="N21" s="257"/>
      <c r="O21" s="257"/>
      <c r="P21" s="257"/>
      <c r="Q21" s="257"/>
      <c r="R21" s="257"/>
      <c r="S21" s="257" t="s">
        <v>32</v>
      </c>
      <c r="T21" s="257" t="s">
        <v>451</v>
      </c>
      <c r="U21" s="257" t="s">
        <v>398</v>
      </c>
      <c r="V21" s="257">
        <v>2017</v>
      </c>
      <c r="W21" s="538">
        <v>1</v>
      </c>
      <c r="X21" s="538">
        <v>0</v>
      </c>
      <c r="Y21" s="538">
        <v>0.15</v>
      </c>
      <c r="Z21" s="538">
        <v>0</v>
      </c>
      <c r="AA21" s="538">
        <v>0</v>
      </c>
      <c r="AB21" s="565" t="s">
        <v>452</v>
      </c>
    </row>
    <row r="22" spans="1:28" s="531" customFormat="1" ht="12.75" customHeight="1" x14ac:dyDescent="0.2">
      <c r="A22" s="251"/>
      <c r="B22" s="575"/>
      <c r="C22" s="251"/>
      <c r="D22" s="251"/>
      <c r="E22" s="251"/>
      <c r="F22" s="576"/>
      <c r="G22" s="251"/>
      <c r="H22" s="251"/>
      <c r="I22" s="251"/>
      <c r="J22" s="251"/>
      <c r="K22" s="251"/>
      <c r="L22" s="251"/>
      <c r="M22" s="251"/>
      <c r="N22" s="251"/>
      <c r="O22" s="251"/>
      <c r="P22" s="251"/>
      <c r="Q22" s="251"/>
      <c r="R22" s="251"/>
      <c r="S22" s="251"/>
      <c r="T22" s="251"/>
      <c r="U22" s="251"/>
      <c r="V22" s="251"/>
      <c r="W22" s="552"/>
      <c r="X22" s="552"/>
      <c r="Y22" s="552"/>
      <c r="Z22" s="552"/>
      <c r="AA22" s="552"/>
      <c r="AB22" s="100"/>
    </row>
    <row r="23" spans="1:28" s="570" customFormat="1" ht="15" x14ac:dyDescent="0.2">
      <c r="W23" s="155" t="s">
        <v>290</v>
      </c>
      <c r="X23" s="155" t="s">
        <v>285</v>
      </c>
      <c r="Y23" s="155" t="s">
        <v>286</v>
      </c>
      <c r="Z23" s="155" t="s">
        <v>287</v>
      </c>
      <c r="AA23" s="155" t="s">
        <v>288</v>
      </c>
      <c r="AB23" s="155" t="s">
        <v>289</v>
      </c>
    </row>
    <row r="24" spans="1:28" s="2" customFormat="1" ht="15" x14ac:dyDescent="0.2">
      <c r="W24" s="155" t="s">
        <v>291</v>
      </c>
      <c r="X24" s="530">
        <f>AVERAGE(X7:X21)</f>
        <v>0.15663472070098577</v>
      </c>
      <c r="Y24" s="530">
        <f>AVERAGE(Y7:Y21)</f>
        <v>0.44318610129564195</v>
      </c>
      <c r="Z24" s="530">
        <f>AVERAGE(Z7:Z21)</f>
        <v>0.15991283124128314</v>
      </c>
      <c r="AA24" s="573">
        <f>AVERAGE(AA7:AA21)</f>
        <v>0.16997654564218032</v>
      </c>
      <c r="AB24" s="574">
        <f>SUM(X24:AA24)</f>
        <v>0.92971019888009121</v>
      </c>
    </row>
    <row r="25" spans="1:28" s="566" customFormat="1" ht="18.75" customHeight="1" x14ac:dyDescent="0.25">
      <c r="W25" s="155" t="s">
        <v>292</v>
      </c>
      <c r="X25" s="571"/>
      <c r="Y25" s="571">
        <f>SUM(X24:Y24)</f>
        <v>0.59982082199662767</v>
      </c>
      <c r="Z25" s="571"/>
      <c r="AA25" s="571">
        <f>SUM(Z24:AA24)</f>
        <v>0.32988937688346343</v>
      </c>
      <c r="AB25" s="572"/>
    </row>
    <row r="26" spans="1:28" s="567" customFormat="1" ht="15.75" x14ac:dyDescent="0.25">
      <c r="X26" s="568"/>
      <c r="Y26" s="568"/>
      <c r="Z26" s="568"/>
      <c r="AA26" s="569"/>
    </row>
    <row r="27" spans="1:28" s="567" customFormat="1" ht="15.75" x14ac:dyDescent="0.25">
      <c r="W27" s="568"/>
      <c r="X27" s="568"/>
      <c r="Y27" s="568"/>
      <c r="Z27" s="568"/>
      <c r="AA27" s="569"/>
    </row>
    <row r="28" spans="1:28" s="567" customFormat="1" ht="15.75" x14ac:dyDescent="0.25">
      <c r="W28" s="568"/>
      <c r="X28" s="568"/>
      <c r="Y28" s="568"/>
      <c r="Z28" s="568"/>
      <c r="AA28" s="569"/>
    </row>
    <row r="29" spans="1:28" s="567" customFormat="1" ht="15.75" x14ac:dyDescent="0.25">
      <c r="W29" s="568"/>
      <c r="X29" s="568"/>
      <c r="Y29" s="568"/>
      <c r="Z29" s="568"/>
      <c r="AA29" s="569"/>
    </row>
    <row r="30" spans="1:28" s="567" customFormat="1" ht="15.75" x14ac:dyDescent="0.25">
      <c r="W30" s="568"/>
      <c r="X30" s="568"/>
      <c r="Y30" s="568"/>
      <c r="Z30" s="568"/>
      <c r="AA30" s="569"/>
    </row>
    <row r="31" spans="1:28" s="567" customFormat="1" ht="15.75" x14ac:dyDescent="0.25">
      <c r="W31" s="568"/>
      <c r="X31" s="568"/>
      <c r="Y31" s="568"/>
      <c r="Z31" s="568"/>
      <c r="AA31" s="569"/>
    </row>
    <row r="32" spans="1:28" s="567" customFormat="1" ht="15.75" x14ac:dyDescent="0.25">
      <c r="W32" s="568"/>
      <c r="X32" s="568"/>
      <c r="Y32" s="568"/>
      <c r="Z32" s="568"/>
      <c r="AA32" s="569"/>
    </row>
    <row r="33" spans="23:27" s="567" customFormat="1" ht="15.75" x14ac:dyDescent="0.25">
      <c r="W33" s="568"/>
      <c r="X33" s="568"/>
      <c r="Y33" s="568"/>
      <c r="Z33" s="568"/>
      <c r="AA33" s="569"/>
    </row>
    <row r="34" spans="23:27" s="567" customFormat="1" ht="15.75" x14ac:dyDescent="0.25">
      <c r="W34" s="568"/>
      <c r="X34" s="568"/>
      <c r="Y34" s="568"/>
      <c r="Z34" s="568"/>
      <c r="AA34" s="569"/>
    </row>
    <row r="35" spans="23:27" s="567" customFormat="1" ht="15.75" x14ac:dyDescent="0.25">
      <c r="W35" s="568"/>
      <c r="X35" s="568"/>
      <c r="Y35" s="568"/>
      <c r="Z35" s="568"/>
      <c r="AA35" s="569"/>
    </row>
    <row r="36" spans="23:27" s="567" customFormat="1" ht="15.75" x14ac:dyDescent="0.25">
      <c r="W36" s="568"/>
      <c r="X36" s="568"/>
      <c r="Y36" s="568"/>
      <c r="Z36" s="568"/>
      <c r="AA36" s="569"/>
    </row>
    <row r="37" spans="23:27" s="567" customFormat="1" ht="15.75" x14ac:dyDescent="0.25">
      <c r="W37" s="568"/>
      <c r="X37" s="568"/>
      <c r="Y37" s="568"/>
      <c r="Z37" s="568"/>
      <c r="AA37" s="569"/>
    </row>
    <row r="38" spans="23:27" s="567" customFormat="1" ht="15.75" x14ac:dyDescent="0.25">
      <c r="W38" s="568"/>
      <c r="X38" s="568"/>
      <c r="Y38" s="568"/>
      <c r="Z38" s="568"/>
      <c r="AA38" s="569"/>
    </row>
    <row r="39" spans="23:27" s="567" customFormat="1" ht="15.75" x14ac:dyDescent="0.25">
      <c r="W39" s="568"/>
      <c r="X39" s="568"/>
      <c r="Y39" s="568"/>
      <c r="Z39" s="568"/>
      <c r="AA39" s="569"/>
    </row>
    <row r="40" spans="23:27" s="567" customFormat="1" ht="15.75" x14ac:dyDescent="0.25">
      <c r="W40" s="568"/>
      <c r="X40" s="568"/>
      <c r="Y40" s="568"/>
      <c r="Z40" s="568"/>
      <c r="AA40" s="569"/>
    </row>
    <row r="41" spans="23:27" s="567" customFormat="1" ht="15.75" x14ac:dyDescent="0.25">
      <c r="W41" s="568"/>
      <c r="X41" s="568"/>
      <c r="Y41" s="568"/>
      <c r="Z41" s="568"/>
      <c r="AA41" s="569"/>
    </row>
    <row r="42" spans="23:27" s="567" customFormat="1" ht="15.75" x14ac:dyDescent="0.25">
      <c r="W42" s="568"/>
      <c r="X42" s="568"/>
      <c r="Y42" s="568"/>
      <c r="Z42" s="568"/>
      <c r="AA42" s="569"/>
    </row>
    <row r="43" spans="23:27" s="567" customFormat="1" ht="15.75" x14ac:dyDescent="0.25">
      <c r="W43" s="568"/>
      <c r="X43" s="568"/>
      <c r="Y43" s="568"/>
      <c r="Z43" s="568"/>
      <c r="AA43" s="569"/>
    </row>
    <row r="44" spans="23:27" s="567" customFormat="1" ht="15.75" x14ac:dyDescent="0.25">
      <c r="W44" s="568"/>
      <c r="X44" s="568"/>
      <c r="Y44" s="568"/>
      <c r="Z44" s="568"/>
      <c r="AA44" s="569"/>
    </row>
    <row r="45" spans="23:27" s="567" customFormat="1" ht="15.75" x14ac:dyDescent="0.25">
      <c r="W45" s="568"/>
      <c r="X45" s="568"/>
      <c r="Y45" s="568"/>
      <c r="Z45" s="568"/>
      <c r="AA45" s="569"/>
    </row>
    <row r="46" spans="23:27" s="567" customFormat="1" ht="15.75" x14ac:dyDescent="0.25">
      <c r="W46" s="568"/>
      <c r="X46" s="568"/>
      <c r="Y46" s="568"/>
      <c r="Z46" s="568"/>
      <c r="AA46" s="569"/>
    </row>
    <row r="47" spans="23:27" s="567" customFormat="1" ht="15.75" x14ac:dyDescent="0.25">
      <c r="W47" s="568"/>
      <c r="X47" s="568"/>
      <c r="Y47" s="568"/>
      <c r="Z47" s="568"/>
      <c r="AA47" s="569"/>
    </row>
    <row r="48" spans="23:27" s="567" customFormat="1" ht="15.75" x14ac:dyDescent="0.25">
      <c r="W48" s="568"/>
      <c r="X48" s="568"/>
      <c r="Y48" s="568"/>
      <c r="Z48" s="568"/>
      <c r="AA48" s="569"/>
    </row>
    <row r="49" spans="23:27" s="567" customFormat="1" ht="15.75" x14ac:dyDescent="0.25">
      <c r="W49" s="568"/>
      <c r="X49" s="568"/>
      <c r="Y49" s="568"/>
      <c r="Z49" s="568"/>
      <c r="AA49" s="569"/>
    </row>
    <row r="50" spans="23:27" s="567" customFormat="1" ht="15.75" x14ac:dyDescent="0.25">
      <c r="W50" s="568"/>
      <c r="X50" s="568"/>
      <c r="Y50" s="568"/>
      <c r="Z50" s="568"/>
      <c r="AA50" s="569"/>
    </row>
    <row r="51" spans="23:27" s="567" customFormat="1" ht="15.75" x14ac:dyDescent="0.25">
      <c r="W51" s="568"/>
      <c r="X51" s="568"/>
      <c r="Y51" s="568"/>
      <c r="Z51" s="568"/>
      <c r="AA51" s="569"/>
    </row>
    <row r="52" spans="23:27" s="567" customFormat="1" ht="15.75" x14ac:dyDescent="0.25">
      <c r="W52" s="568"/>
      <c r="X52" s="568"/>
      <c r="Y52" s="568"/>
      <c r="Z52" s="568"/>
      <c r="AA52" s="569"/>
    </row>
    <row r="53" spans="23:27" s="567" customFormat="1" ht="15.75" x14ac:dyDescent="0.25">
      <c r="W53" s="568"/>
      <c r="X53" s="568"/>
      <c r="Y53" s="568"/>
      <c r="Z53" s="568"/>
      <c r="AA53" s="569"/>
    </row>
    <row r="54" spans="23:27" s="567" customFormat="1" ht="15.75" x14ac:dyDescent="0.25">
      <c r="W54" s="568"/>
      <c r="X54" s="568"/>
      <c r="Y54" s="568"/>
      <c r="Z54" s="568"/>
      <c r="AA54" s="569"/>
    </row>
    <row r="55" spans="23:27" s="567" customFormat="1" ht="15.75" x14ac:dyDescent="0.25">
      <c r="W55" s="568"/>
      <c r="X55" s="568"/>
      <c r="Y55" s="568"/>
      <c r="Z55" s="568"/>
      <c r="AA55" s="569"/>
    </row>
    <row r="56" spans="23:27" s="567" customFormat="1" ht="15.75" x14ac:dyDescent="0.25">
      <c r="W56" s="568"/>
      <c r="X56" s="568"/>
      <c r="Y56" s="568"/>
      <c r="Z56" s="568"/>
      <c r="AA56" s="569"/>
    </row>
    <row r="57" spans="23:27" s="567" customFormat="1" ht="15.75" x14ac:dyDescent="0.25">
      <c r="W57" s="568"/>
      <c r="X57" s="568"/>
      <c r="Y57" s="568"/>
      <c r="Z57" s="568"/>
      <c r="AA57" s="569"/>
    </row>
    <row r="58" spans="23:27" s="567" customFormat="1" ht="15.75" x14ac:dyDescent="0.25">
      <c r="W58" s="568"/>
      <c r="X58" s="568"/>
      <c r="Y58" s="568"/>
      <c r="Z58" s="568"/>
      <c r="AA58" s="569"/>
    </row>
    <row r="59" spans="23:27" s="567" customFormat="1" ht="15.75" x14ac:dyDescent="0.25">
      <c r="W59" s="568"/>
      <c r="X59" s="568"/>
      <c r="Y59" s="568"/>
      <c r="Z59" s="568"/>
      <c r="AA59" s="569"/>
    </row>
    <row r="60" spans="23:27" s="567" customFormat="1" ht="15.75" x14ac:dyDescent="0.25">
      <c r="W60" s="568"/>
      <c r="X60" s="568"/>
      <c r="Y60" s="568"/>
      <c r="Z60" s="568"/>
      <c r="AA60" s="569"/>
    </row>
    <row r="61" spans="23:27" s="567" customFormat="1" ht="15.75" x14ac:dyDescent="0.25">
      <c r="W61" s="568"/>
      <c r="X61" s="568"/>
      <c r="Y61" s="568"/>
      <c r="Z61" s="568"/>
      <c r="AA61" s="569"/>
    </row>
    <row r="62" spans="23:27" s="567" customFormat="1" ht="15.75" x14ac:dyDescent="0.25">
      <c r="W62" s="568"/>
      <c r="X62" s="568"/>
      <c r="Y62" s="568"/>
      <c r="Z62" s="568"/>
      <c r="AA62" s="569"/>
    </row>
    <row r="63" spans="23:27" s="567" customFormat="1" ht="15.75" x14ac:dyDescent="0.25">
      <c r="W63" s="568"/>
      <c r="X63" s="568"/>
      <c r="Y63" s="568"/>
      <c r="Z63" s="568"/>
      <c r="AA63" s="569"/>
    </row>
    <row r="64" spans="23:27" s="567" customFormat="1" ht="15.75" x14ac:dyDescent="0.25">
      <c r="W64" s="568"/>
      <c r="X64" s="568"/>
      <c r="Y64" s="568"/>
      <c r="Z64" s="568"/>
      <c r="AA64" s="569"/>
    </row>
    <row r="65" spans="23:27" s="567" customFormat="1" ht="15.75" x14ac:dyDescent="0.25">
      <c r="W65" s="568"/>
      <c r="X65" s="568"/>
      <c r="Y65" s="568"/>
      <c r="Z65" s="568"/>
      <c r="AA65" s="569"/>
    </row>
    <row r="66" spans="23:27" s="567" customFormat="1" ht="15.75" x14ac:dyDescent="0.25">
      <c r="W66" s="568"/>
      <c r="X66" s="568"/>
      <c r="Y66" s="568"/>
      <c r="Z66" s="568"/>
      <c r="AA66" s="569"/>
    </row>
    <row r="67" spans="23:27" s="567" customFormat="1" ht="15.75" x14ac:dyDescent="0.25">
      <c r="W67" s="568"/>
      <c r="X67" s="568"/>
      <c r="Y67" s="568"/>
      <c r="Z67" s="568"/>
      <c r="AA67" s="569"/>
    </row>
    <row r="68" spans="23:27" s="567" customFormat="1" ht="15.75" x14ac:dyDescent="0.25">
      <c r="W68" s="568"/>
      <c r="X68" s="568"/>
      <c r="Y68" s="568"/>
      <c r="Z68" s="568"/>
      <c r="AA68" s="569"/>
    </row>
    <row r="69" spans="23:27" s="567" customFormat="1" ht="15.75" x14ac:dyDescent="0.25">
      <c r="W69" s="568"/>
      <c r="X69" s="568"/>
      <c r="Y69" s="568"/>
      <c r="Z69" s="568"/>
      <c r="AA69" s="569"/>
    </row>
    <row r="70" spans="23:27" s="567" customFormat="1" ht="15.75" x14ac:dyDescent="0.25">
      <c r="W70" s="568"/>
      <c r="X70" s="568"/>
      <c r="Y70" s="568"/>
      <c r="Z70" s="568"/>
      <c r="AA70" s="569"/>
    </row>
    <row r="71" spans="23:27" s="567" customFormat="1" ht="15.75" x14ac:dyDescent="0.25">
      <c r="W71" s="568"/>
      <c r="X71" s="568"/>
      <c r="Y71" s="568"/>
      <c r="Z71" s="568"/>
      <c r="AA71" s="569"/>
    </row>
    <row r="72" spans="23:27" s="567" customFormat="1" ht="15.75" x14ac:dyDescent="0.25">
      <c r="W72" s="568"/>
      <c r="X72" s="568"/>
      <c r="Y72" s="568"/>
      <c r="Z72" s="568"/>
      <c r="AA72" s="569"/>
    </row>
    <row r="73" spans="23:27" s="567" customFormat="1" ht="15.75" x14ac:dyDescent="0.25">
      <c r="W73" s="568"/>
      <c r="X73" s="568"/>
      <c r="Y73" s="568"/>
      <c r="Z73" s="568"/>
      <c r="AA73" s="569"/>
    </row>
    <row r="74" spans="23:27" s="567" customFormat="1" ht="15.75" x14ac:dyDescent="0.25">
      <c r="W74" s="568"/>
      <c r="X74" s="568"/>
      <c r="Y74" s="568"/>
      <c r="Z74" s="568"/>
      <c r="AA74" s="569"/>
    </row>
    <row r="75" spans="23:27" s="567" customFormat="1" ht="15.75" x14ac:dyDescent="0.25">
      <c r="W75" s="568"/>
      <c r="X75" s="568"/>
      <c r="Y75" s="568"/>
      <c r="Z75" s="568"/>
      <c r="AA75" s="569"/>
    </row>
    <row r="76" spans="23:27" s="567" customFormat="1" ht="15.75" x14ac:dyDescent="0.25">
      <c r="W76" s="568"/>
      <c r="X76" s="568"/>
      <c r="Y76" s="568"/>
      <c r="Z76" s="568"/>
      <c r="AA76" s="569"/>
    </row>
    <row r="77" spans="23:27" s="567" customFormat="1" ht="15.75" x14ac:dyDescent="0.25">
      <c r="W77" s="568"/>
      <c r="X77" s="568"/>
      <c r="Y77" s="568"/>
      <c r="Z77" s="568"/>
      <c r="AA77" s="569"/>
    </row>
    <row r="78" spans="23:27" s="567" customFormat="1" ht="15.75" x14ac:dyDescent="0.25">
      <c r="W78" s="568"/>
      <c r="X78" s="568"/>
      <c r="Y78" s="568"/>
      <c r="Z78" s="568"/>
      <c r="AA78" s="569"/>
    </row>
    <row r="79" spans="23:27" s="567" customFormat="1" ht="15.75" x14ac:dyDescent="0.25">
      <c r="W79" s="568"/>
      <c r="X79" s="568"/>
      <c r="Y79" s="568"/>
      <c r="Z79" s="568"/>
      <c r="AA79" s="569"/>
    </row>
    <row r="80" spans="23:27" s="567" customFormat="1" ht="15.75" x14ac:dyDescent="0.25">
      <c r="W80" s="568"/>
      <c r="X80" s="568"/>
      <c r="Y80" s="568"/>
      <c r="Z80" s="568"/>
      <c r="AA80" s="569"/>
    </row>
    <row r="81" spans="23:27" s="567" customFormat="1" ht="15.75" x14ac:dyDescent="0.25">
      <c r="W81" s="568"/>
      <c r="X81" s="568"/>
      <c r="Y81" s="568"/>
      <c r="Z81" s="568"/>
      <c r="AA81" s="569"/>
    </row>
    <row r="82" spans="23:27" s="567" customFormat="1" ht="15.75" x14ac:dyDescent="0.25">
      <c r="W82" s="568"/>
      <c r="X82" s="568"/>
      <c r="Y82" s="568"/>
      <c r="Z82" s="568"/>
      <c r="AA82" s="569"/>
    </row>
    <row r="83" spans="23:27" s="567" customFormat="1" ht="15.75" x14ac:dyDescent="0.25">
      <c r="W83" s="568"/>
      <c r="X83" s="568"/>
      <c r="Y83" s="568"/>
      <c r="Z83" s="568"/>
      <c r="AA83" s="569"/>
    </row>
    <row r="84" spans="23:27" s="567" customFormat="1" ht="15.75" x14ac:dyDescent="0.25">
      <c r="W84" s="568"/>
      <c r="X84" s="568"/>
      <c r="Y84" s="568"/>
      <c r="Z84" s="568"/>
      <c r="AA84" s="569"/>
    </row>
    <row r="85" spans="23:27" s="567" customFormat="1" ht="15.75" x14ac:dyDescent="0.25">
      <c r="W85" s="568"/>
      <c r="X85" s="568"/>
      <c r="Y85" s="568"/>
      <c r="Z85" s="568"/>
      <c r="AA85" s="569"/>
    </row>
    <row r="86" spans="23:27" s="567" customFormat="1" ht="15.75" x14ac:dyDescent="0.25">
      <c r="W86" s="568"/>
      <c r="X86" s="568"/>
      <c r="Y86" s="568"/>
      <c r="Z86" s="568"/>
      <c r="AA86" s="569"/>
    </row>
    <row r="87" spans="23:27" s="567" customFormat="1" ht="15.75" x14ac:dyDescent="0.25">
      <c r="W87" s="568"/>
      <c r="X87" s="568"/>
      <c r="Y87" s="568"/>
      <c r="Z87" s="568"/>
      <c r="AA87" s="569"/>
    </row>
    <row r="88" spans="23:27" s="567" customFormat="1" ht="15.75" x14ac:dyDescent="0.25">
      <c r="W88" s="568"/>
      <c r="X88" s="568"/>
      <c r="Y88" s="568"/>
      <c r="Z88" s="568"/>
      <c r="AA88" s="569"/>
    </row>
    <row r="89" spans="23:27" s="567" customFormat="1" ht="15.75" x14ac:dyDescent="0.25">
      <c r="W89" s="568"/>
      <c r="X89" s="568"/>
      <c r="Y89" s="568"/>
      <c r="Z89" s="568"/>
      <c r="AA89" s="569"/>
    </row>
    <row r="90" spans="23:27" s="567" customFormat="1" ht="15.75" x14ac:dyDescent="0.25">
      <c r="W90" s="568"/>
      <c r="X90" s="568"/>
      <c r="Y90" s="568"/>
      <c r="Z90" s="568"/>
      <c r="AA90" s="569"/>
    </row>
    <row r="91" spans="23:27" s="567" customFormat="1" ht="15.75" x14ac:dyDescent="0.25">
      <c r="W91" s="568"/>
      <c r="X91" s="568"/>
      <c r="Y91" s="568"/>
      <c r="Z91" s="568"/>
      <c r="AA91" s="569"/>
    </row>
    <row r="92" spans="23:27" s="567" customFormat="1" ht="15.75" x14ac:dyDescent="0.25">
      <c r="W92" s="568"/>
      <c r="X92" s="568"/>
      <c r="Y92" s="568"/>
      <c r="Z92" s="568"/>
      <c r="AA92" s="569"/>
    </row>
    <row r="93" spans="23:27" s="567" customFormat="1" ht="15.75" x14ac:dyDescent="0.25">
      <c r="W93" s="568"/>
      <c r="X93" s="568"/>
      <c r="Y93" s="568"/>
      <c r="Z93" s="568"/>
      <c r="AA93" s="569"/>
    </row>
    <row r="94" spans="23:27" s="567" customFormat="1" ht="15.75" x14ac:dyDescent="0.25">
      <c r="W94" s="568"/>
      <c r="X94" s="568"/>
      <c r="Y94" s="568"/>
      <c r="Z94" s="568"/>
      <c r="AA94" s="569"/>
    </row>
    <row r="95" spans="23:27" s="567" customFormat="1" ht="15.75" x14ac:dyDescent="0.25">
      <c r="W95" s="568"/>
      <c r="X95" s="568"/>
      <c r="Y95" s="568"/>
      <c r="Z95" s="568"/>
      <c r="AA95" s="569"/>
    </row>
    <row r="96" spans="23:27" s="567" customFormat="1" ht="15.75" x14ac:dyDescent="0.25">
      <c r="W96" s="568"/>
      <c r="X96" s="568"/>
      <c r="Y96" s="568"/>
      <c r="Z96" s="568"/>
      <c r="AA96" s="569"/>
    </row>
    <row r="97" spans="23:27" s="567" customFormat="1" ht="15.75" x14ac:dyDescent="0.25">
      <c r="W97" s="568"/>
      <c r="X97" s="568"/>
      <c r="Y97" s="568"/>
      <c r="Z97" s="568"/>
      <c r="AA97" s="569"/>
    </row>
    <row r="98" spans="23:27" s="567" customFormat="1" ht="15.75" x14ac:dyDescent="0.25">
      <c r="W98" s="568"/>
      <c r="X98" s="568"/>
      <c r="Y98" s="568"/>
      <c r="Z98" s="568"/>
      <c r="AA98" s="569"/>
    </row>
    <row r="99" spans="23:27" s="567" customFormat="1" ht="15.75" x14ac:dyDescent="0.25">
      <c r="W99" s="568"/>
      <c r="X99" s="568"/>
      <c r="Y99" s="568"/>
      <c r="Z99" s="568"/>
      <c r="AA99" s="569"/>
    </row>
    <row r="100" spans="23:27" s="567" customFormat="1" ht="15.75" x14ac:dyDescent="0.25">
      <c r="W100" s="568"/>
      <c r="X100" s="568"/>
      <c r="Y100" s="568"/>
      <c r="Z100" s="568"/>
      <c r="AA100" s="569"/>
    </row>
    <row r="101" spans="23:27" s="567" customFormat="1" ht="15.75" x14ac:dyDescent="0.25">
      <c r="W101" s="568"/>
      <c r="X101" s="568"/>
      <c r="Y101" s="568"/>
      <c r="Z101" s="568"/>
      <c r="AA101" s="569"/>
    </row>
    <row r="102" spans="23:27" s="567" customFormat="1" ht="15.75" x14ac:dyDescent="0.25">
      <c r="W102" s="568"/>
      <c r="X102" s="568"/>
      <c r="Y102" s="568"/>
      <c r="Z102" s="568"/>
      <c r="AA102" s="569"/>
    </row>
    <row r="103" spans="23:27" s="567" customFormat="1" ht="15.75" x14ac:dyDescent="0.25">
      <c r="W103" s="568"/>
      <c r="X103" s="568"/>
      <c r="Y103" s="568"/>
      <c r="Z103" s="568"/>
      <c r="AA103" s="569"/>
    </row>
    <row r="104" spans="23:27" s="567" customFormat="1" ht="15.75" x14ac:dyDescent="0.25">
      <c r="W104" s="568"/>
      <c r="X104" s="568"/>
      <c r="Y104" s="568"/>
      <c r="Z104" s="568"/>
      <c r="AA104" s="569"/>
    </row>
    <row r="105" spans="23:27" s="567" customFormat="1" ht="15.75" x14ac:dyDescent="0.25">
      <c r="W105" s="568"/>
      <c r="X105" s="568"/>
      <c r="Y105" s="568"/>
      <c r="Z105" s="568"/>
      <c r="AA105" s="569"/>
    </row>
    <row r="106" spans="23:27" s="567" customFormat="1" ht="15.75" x14ac:dyDescent="0.25">
      <c r="W106" s="568"/>
      <c r="X106" s="568"/>
      <c r="Y106" s="568"/>
      <c r="Z106" s="568"/>
      <c r="AA106" s="569"/>
    </row>
    <row r="107" spans="23:27" s="567" customFormat="1" ht="15.75" x14ac:dyDescent="0.25">
      <c r="W107" s="568"/>
      <c r="X107" s="568"/>
      <c r="Y107" s="568"/>
      <c r="Z107" s="568"/>
      <c r="AA107" s="569"/>
    </row>
    <row r="108" spans="23:27" s="567" customFormat="1" ht="15.75" x14ac:dyDescent="0.25">
      <c r="W108" s="568"/>
      <c r="X108" s="568"/>
      <c r="Y108" s="568"/>
      <c r="Z108" s="568"/>
      <c r="AA108" s="569"/>
    </row>
    <row r="109" spans="23:27" s="567" customFormat="1" ht="15.75" x14ac:dyDescent="0.25">
      <c r="W109" s="568"/>
      <c r="X109" s="568"/>
      <c r="Y109" s="568"/>
      <c r="Z109" s="568"/>
      <c r="AA109" s="569"/>
    </row>
    <row r="110" spans="23:27" s="567" customFormat="1" ht="15.75" x14ac:dyDescent="0.25">
      <c r="W110" s="568"/>
      <c r="X110" s="568"/>
      <c r="Y110" s="568"/>
      <c r="Z110" s="568"/>
      <c r="AA110" s="569"/>
    </row>
    <row r="111" spans="23:27" s="567" customFormat="1" ht="15.75" x14ac:dyDescent="0.25">
      <c r="W111" s="568"/>
      <c r="X111" s="568"/>
      <c r="Y111" s="568"/>
      <c r="Z111" s="568"/>
      <c r="AA111" s="569"/>
    </row>
    <row r="112" spans="23:27" s="567" customFormat="1" ht="15.75" x14ac:dyDescent="0.25">
      <c r="W112" s="568"/>
      <c r="X112" s="568"/>
      <c r="Y112" s="568"/>
      <c r="Z112" s="568"/>
      <c r="AA112" s="569"/>
    </row>
    <row r="113" spans="23:27" s="567" customFormat="1" ht="15.75" x14ac:dyDescent="0.25">
      <c r="W113" s="568"/>
      <c r="X113" s="568"/>
      <c r="Y113" s="568"/>
      <c r="Z113" s="568"/>
      <c r="AA113" s="569"/>
    </row>
    <row r="114" spans="23:27" s="567" customFormat="1" ht="15.75" x14ac:dyDescent="0.25">
      <c r="W114" s="568"/>
      <c r="X114" s="568"/>
      <c r="Y114" s="568"/>
      <c r="Z114" s="568"/>
      <c r="AA114" s="569"/>
    </row>
    <row r="115" spans="23:27" s="567" customFormat="1" ht="15.75" x14ac:dyDescent="0.25">
      <c r="W115" s="568"/>
      <c r="X115" s="568"/>
      <c r="Y115" s="568"/>
      <c r="Z115" s="568"/>
      <c r="AA115" s="569"/>
    </row>
    <row r="116" spans="23:27" s="567" customFormat="1" ht="15.75" x14ac:dyDescent="0.25">
      <c r="W116" s="568"/>
      <c r="X116" s="568"/>
      <c r="Y116" s="568"/>
      <c r="Z116" s="568"/>
      <c r="AA116" s="569"/>
    </row>
    <row r="117" spans="23:27" s="567" customFormat="1" ht="15.75" x14ac:dyDescent="0.25">
      <c r="W117" s="568"/>
      <c r="X117" s="568"/>
      <c r="Y117" s="568"/>
      <c r="Z117" s="568"/>
      <c r="AA117" s="569"/>
    </row>
    <row r="118" spans="23:27" s="567" customFormat="1" ht="15.75" x14ac:dyDescent="0.25">
      <c r="W118" s="568"/>
      <c r="X118" s="568"/>
      <c r="Y118" s="568"/>
      <c r="Z118" s="568"/>
      <c r="AA118" s="569"/>
    </row>
    <row r="119" spans="23:27" s="567" customFormat="1" ht="15.75" x14ac:dyDescent="0.25">
      <c r="W119" s="568"/>
      <c r="X119" s="568"/>
      <c r="Y119" s="568"/>
      <c r="Z119" s="568"/>
      <c r="AA119" s="569"/>
    </row>
    <row r="120" spans="23:27" s="567" customFormat="1" ht="15.75" x14ac:dyDescent="0.25">
      <c r="W120" s="568"/>
      <c r="X120" s="568"/>
      <c r="Y120" s="568"/>
      <c r="Z120" s="568"/>
      <c r="AA120" s="569"/>
    </row>
    <row r="121" spans="23:27" s="567" customFormat="1" ht="15.75" x14ac:dyDescent="0.25">
      <c r="W121" s="568"/>
      <c r="X121" s="568"/>
      <c r="Y121" s="568"/>
      <c r="Z121" s="568"/>
      <c r="AA121" s="569"/>
    </row>
    <row r="122" spans="23:27" s="567" customFormat="1" ht="15.75" x14ac:dyDescent="0.25">
      <c r="W122" s="568"/>
      <c r="X122" s="568"/>
      <c r="Y122" s="568"/>
      <c r="Z122" s="568"/>
      <c r="AA122" s="569"/>
    </row>
    <row r="123" spans="23:27" s="567" customFormat="1" ht="15.75" x14ac:dyDescent="0.25">
      <c r="W123" s="568"/>
      <c r="X123" s="568"/>
      <c r="Y123" s="568"/>
      <c r="Z123" s="568"/>
      <c r="AA123" s="569"/>
    </row>
    <row r="124" spans="23:27" s="567" customFormat="1" ht="15.75" x14ac:dyDescent="0.25">
      <c r="W124" s="568"/>
      <c r="X124" s="568"/>
      <c r="Y124" s="568"/>
      <c r="Z124" s="568"/>
      <c r="AA124" s="569"/>
    </row>
    <row r="125" spans="23:27" s="567" customFormat="1" ht="15.75" x14ac:dyDescent="0.25">
      <c r="W125" s="568"/>
      <c r="X125" s="568"/>
      <c r="Y125" s="568"/>
      <c r="Z125" s="568"/>
      <c r="AA125" s="569"/>
    </row>
    <row r="126" spans="23:27" s="567" customFormat="1" ht="15.75" x14ac:dyDescent="0.25">
      <c r="W126" s="568"/>
      <c r="X126" s="568"/>
      <c r="Y126" s="568"/>
      <c r="Z126" s="568"/>
      <c r="AA126" s="569"/>
    </row>
    <row r="127" spans="23:27" s="567" customFormat="1" ht="15.75" x14ac:dyDescent="0.25">
      <c r="W127" s="568"/>
      <c r="X127" s="568"/>
      <c r="Y127" s="568"/>
      <c r="Z127" s="568"/>
      <c r="AA127" s="569"/>
    </row>
    <row r="128" spans="23:27" s="567" customFormat="1" ht="15.75" x14ac:dyDescent="0.25">
      <c r="W128" s="568"/>
      <c r="X128" s="568"/>
      <c r="Y128" s="568"/>
      <c r="Z128" s="568"/>
      <c r="AA128" s="569"/>
    </row>
    <row r="129" spans="23:27" s="567" customFormat="1" ht="15.75" x14ac:dyDescent="0.25">
      <c r="W129" s="568"/>
      <c r="X129" s="568"/>
      <c r="Y129" s="568"/>
      <c r="Z129" s="568"/>
      <c r="AA129" s="569"/>
    </row>
    <row r="130" spans="23:27" s="567" customFormat="1" ht="15.75" x14ac:dyDescent="0.25">
      <c r="W130" s="568"/>
      <c r="X130" s="568"/>
      <c r="Y130" s="568"/>
      <c r="Z130" s="568"/>
      <c r="AA130" s="569"/>
    </row>
    <row r="131" spans="23:27" s="567" customFormat="1" ht="15.75" x14ac:dyDescent="0.25">
      <c r="W131" s="568"/>
      <c r="X131" s="568"/>
      <c r="Y131" s="568"/>
      <c r="Z131" s="568"/>
      <c r="AA131" s="569"/>
    </row>
    <row r="132" spans="23:27" s="567" customFormat="1" ht="15.75" x14ac:dyDescent="0.25">
      <c r="W132" s="568"/>
      <c r="X132" s="568"/>
      <c r="Y132" s="568"/>
      <c r="Z132" s="568"/>
      <c r="AA132" s="569"/>
    </row>
    <row r="133" spans="23:27" s="567" customFormat="1" ht="15.75" x14ac:dyDescent="0.25">
      <c r="W133" s="568"/>
      <c r="X133" s="568"/>
      <c r="Y133" s="568"/>
      <c r="Z133" s="568"/>
      <c r="AA133" s="569"/>
    </row>
    <row r="134" spans="23:27" s="567" customFormat="1" ht="15.75" x14ac:dyDescent="0.25">
      <c r="W134" s="568"/>
      <c r="X134" s="568"/>
      <c r="Y134" s="568"/>
      <c r="Z134" s="568"/>
      <c r="AA134" s="569"/>
    </row>
    <row r="135" spans="23:27" s="567" customFormat="1" ht="15.75" x14ac:dyDescent="0.25">
      <c r="W135" s="568"/>
      <c r="X135" s="568"/>
      <c r="Y135" s="568"/>
      <c r="Z135" s="568"/>
      <c r="AA135" s="569"/>
    </row>
    <row r="136" spans="23:27" s="567" customFormat="1" ht="15.75" x14ac:dyDescent="0.25">
      <c r="W136" s="568"/>
      <c r="X136" s="568"/>
      <c r="Y136" s="568"/>
      <c r="Z136" s="568"/>
      <c r="AA136" s="569"/>
    </row>
    <row r="137" spans="23:27" s="567" customFormat="1" ht="15.75" x14ac:dyDescent="0.25">
      <c r="W137" s="568"/>
      <c r="X137" s="568"/>
      <c r="Y137" s="568"/>
      <c r="Z137" s="568"/>
      <c r="AA137" s="569"/>
    </row>
    <row r="138" spans="23:27" s="567" customFormat="1" ht="15.75" x14ac:dyDescent="0.25">
      <c r="W138" s="568"/>
      <c r="X138" s="568"/>
      <c r="Y138" s="568"/>
      <c r="Z138" s="568"/>
      <c r="AA138" s="569"/>
    </row>
    <row r="139" spans="23:27" s="567" customFormat="1" ht="15.75" x14ac:dyDescent="0.25">
      <c r="W139" s="568"/>
      <c r="X139" s="568"/>
      <c r="Y139" s="568"/>
      <c r="Z139" s="568"/>
      <c r="AA139" s="569"/>
    </row>
    <row r="140" spans="23:27" s="567" customFormat="1" ht="15.75" x14ac:dyDescent="0.25">
      <c r="W140" s="568"/>
      <c r="X140" s="568"/>
      <c r="Y140" s="568"/>
      <c r="Z140" s="568"/>
      <c r="AA140" s="569"/>
    </row>
    <row r="141" spans="23:27" s="567" customFormat="1" ht="15.75" x14ac:dyDescent="0.25">
      <c r="W141" s="568"/>
      <c r="X141" s="568"/>
      <c r="Y141" s="568"/>
      <c r="Z141" s="568"/>
      <c r="AA141" s="569"/>
    </row>
    <row r="142" spans="23:27" s="567" customFormat="1" ht="15.75" x14ac:dyDescent="0.25">
      <c r="W142" s="568"/>
      <c r="X142" s="568"/>
      <c r="Y142" s="568"/>
      <c r="Z142" s="568"/>
      <c r="AA142" s="569"/>
    </row>
    <row r="143" spans="23:27" s="567" customFormat="1" ht="15.75" x14ac:dyDescent="0.25">
      <c r="W143" s="568"/>
      <c r="X143" s="568"/>
      <c r="Y143" s="568"/>
      <c r="Z143" s="568"/>
      <c r="AA143" s="569"/>
    </row>
    <row r="144" spans="23:27" s="567" customFormat="1" ht="15.75" x14ac:dyDescent="0.25">
      <c r="W144" s="568"/>
      <c r="X144" s="568"/>
      <c r="Y144" s="568"/>
      <c r="Z144" s="568"/>
      <c r="AA144" s="569"/>
    </row>
    <row r="145" spans="23:27" s="567" customFormat="1" ht="15.75" x14ac:dyDescent="0.25">
      <c r="W145" s="568"/>
      <c r="X145" s="568"/>
      <c r="Y145" s="568"/>
      <c r="Z145" s="568"/>
      <c r="AA145" s="569"/>
    </row>
    <row r="146" spans="23:27" s="567" customFormat="1" ht="15.75" x14ac:dyDescent="0.25">
      <c r="W146" s="568"/>
      <c r="X146" s="568"/>
      <c r="Y146" s="568"/>
      <c r="Z146" s="568"/>
      <c r="AA146" s="569"/>
    </row>
    <row r="147" spans="23:27" s="567" customFormat="1" ht="15.75" x14ac:dyDescent="0.25">
      <c r="W147" s="568"/>
      <c r="X147" s="568"/>
      <c r="Y147" s="568"/>
      <c r="Z147" s="568"/>
      <c r="AA147" s="569"/>
    </row>
    <row r="148" spans="23:27" s="567" customFormat="1" ht="15.75" x14ac:dyDescent="0.25">
      <c r="W148" s="568"/>
      <c r="X148" s="568"/>
      <c r="Y148" s="568"/>
      <c r="Z148" s="568"/>
      <c r="AA148" s="569"/>
    </row>
    <row r="149" spans="23:27" s="567" customFormat="1" ht="15.75" x14ac:dyDescent="0.25">
      <c r="W149" s="568"/>
      <c r="X149" s="568"/>
      <c r="Y149" s="568"/>
      <c r="Z149" s="568"/>
      <c r="AA149" s="569"/>
    </row>
    <row r="150" spans="23:27" s="567" customFormat="1" ht="15.75" x14ac:dyDescent="0.25">
      <c r="W150" s="568"/>
      <c r="X150" s="568"/>
      <c r="Y150" s="568"/>
      <c r="Z150" s="568"/>
      <c r="AA150" s="569"/>
    </row>
    <row r="151" spans="23:27" s="567" customFormat="1" ht="15.75" x14ac:dyDescent="0.25">
      <c r="W151" s="568"/>
      <c r="X151" s="568"/>
      <c r="Y151" s="568"/>
      <c r="Z151" s="568"/>
      <c r="AA151" s="569"/>
    </row>
    <row r="152" spans="23:27" s="567" customFormat="1" ht="15.75" x14ac:dyDescent="0.25">
      <c r="W152" s="568"/>
      <c r="X152" s="568"/>
      <c r="Y152" s="568"/>
      <c r="Z152" s="568"/>
      <c r="AA152" s="569"/>
    </row>
    <row r="153" spans="23:27" s="567" customFormat="1" ht="15.75" x14ac:dyDescent="0.25">
      <c r="W153" s="568"/>
      <c r="X153" s="568"/>
      <c r="Y153" s="568"/>
      <c r="Z153" s="568"/>
      <c r="AA153" s="569"/>
    </row>
    <row r="154" spans="23:27" s="567" customFormat="1" ht="15.75" x14ac:dyDescent="0.25">
      <c r="W154" s="568"/>
      <c r="X154" s="568"/>
      <c r="Y154" s="568"/>
      <c r="Z154" s="568"/>
      <c r="AA154" s="569"/>
    </row>
    <row r="155" spans="23:27" s="567" customFormat="1" ht="15.75" x14ac:dyDescent="0.25">
      <c r="W155" s="568"/>
      <c r="X155" s="568"/>
      <c r="Y155" s="568"/>
      <c r="Z155" s="568"/>
      <c r="AA155" s="569"/>
    </row>
    <row r="156" spans="23:27" s="567" customFormat="1" ht="15.75" x14ac:dyDescent="0.25">
      <c r="W156" s="568"/>
      <c r="X156" s="568"/>
      <c r="Y156" s="568"/>
      <c r="Z156" s="568"/>
      <c r="AA156" s="569"/>
    </row>
    <row r="157" spans="23:27" s="567" customFormat="1" ht="15.75" x14ac:dyDescent="0.25">
      <c r="W157" s="568"/>
      <c r="X157" s="568"/>
      <c r="Y157" s="568"/>
      <c r="Z157" s="568"/>
      <c r="AA157" s="569"/>
    </row>
    <row r="158" spans="23:27" s="567" customFormat="1" ht="15.75" x14ac:dyDescent="0.25">
      <c r="W158" s="568"/>
      <c r="X158" s="568"/>
      <c r="Y158" s="568"/>
      <c r="Z158" s="568"/>
      <c r="AA158" s="569"/>
    </row>
    <row r="159" spans="23:27" s="567" customFormat="1" ht="15.75" x14ac:dyDescent="0.25">
      <c r="W159" s="568"/>
      <c r="X159" s="568"/>
      <c r="Y159" s="568"/>
      <c r="Z159" s="568"/>
      <c r="AA159" s="569"/>
    </row>
    <row r="160" spans="23:27" s="567" customFormat="1" ht="15.75" x14ac:dyDescent="0.25">
      <c r="W160" s="568"/>
      <c r="X160" s="568"/>
      <c r="Y160" s="568"/>
      <c r="Z160" s="568"/>
      <c r="AA160" s="569"/>
    </row>
    <row r="161" spans="23:27" s="567" customFormat="1" ht="15.75" x14ac:dyDescent="0.25">
      <c r="W161" s="568"/>
      <c r="X161" s="568"/>
      <c r="Y161" s="568"/>
      <c r="Z161" s="568"/>
      <c r="AA161" s="569"/>
    </row>
    <row r="162" spans="23:27" s="567" customFormat="1" ht="15.75" x14ac:dyDescent="0.25">
      <c r="W162" s="568"/>
      <c r="X162" s="568"/>
      <c r="Y162" s="568"/>
      <c r="Z162" s="568"/>
      <c r="AA162" s="569"/>
    </row>
    <row r="163" spans="23:27" s="567" customFormat="1" ht="15.75" x14ac:dyDescent="0.25">
      <c r="W163" s="568"/>
      <c r="X163" s="568"/>
      <c r="Y163" s="568"/>
      <c r="Z163" s="568"/>
      <c r="AA163" s="569"/>
    </row>
    <row r="164" spans="23:27" s="567" customFormat="1" ht="15.75" x14ac:dyDescent="0.25">
      <c r="W164" s="568"/>
      <c r="X164" s="568"/>
      <c r="Y164" s="568"/>
      <c r="Z164" s="568"/>
      <c r="AA164" s="569"/>
    </row>
    <row r="165" spans="23:27" s="567" customFormat="1" ht="15.75" x14ac:dyDescent="0.25">
      <c r="W165" s="568"/>
      <c r="X165" s="568"/>
      <c r="Y165" s="568"/>
      <c r="Z165" s="568"/>
      <c r="AA165" s="569"/>
    </row>
    <row r="166" spans="23:27" s="567" customFormat="1" ht="15.75" x14ac:dyDescent="0.25">
      <c r="W166" s="568"/>
      <c r="X166" s="568"/>
      <c r="Y166" s="568"/>
      <c r="Z166" s="568"/>
      <c r="AA166" s="569"/>
    </row>
    <row r="167" spans="23:27" s="567" customFormat="1" ht="15.75" x14ac:dyDescent="0.25">
      <c r="W167" s="568"/>
      <c r="X167" s="568"/>
      <c r="Y167" s="568"/>
      <c r="Z167" s="568"/>
      <c r="AA167" s="569"/>
    </row>
    <row r="168" spans="23:27" s="567" customFormat="1" ht="15.75" x14ac:dyDescent="0.25">
      <c r="W168" s="568"/>
      <c r="X168" s="568"/>
      <c r="Y168" s="568"/>
      <c r="Z168" s="568"/>
      <c r="AA168" s="569"/>
    </row>
    <row r="169" spans="23:27" s="567" customFormat="1" ht="15.75" x14ac:dyDescent="0.25">
      <c r="W169" s="568"/>
      <c r="X169" s="568"/>
      <c r="Y169" s="568"/>
      <c r="Z169" s="568"/>
      <c r="AA169" s="569"/>
    </row>
    <row r="170" spans="23:27" s="567" customFormat="1" ht="15.75" x14ac:dyDescent="0.25">
      <c r="W170" s="568"/>
      <c r="X170" s="568"/>
      <c r="Y170" s="568"/>
      <c r="Z170" s="568"/>
      <c r="AA170" s="569"/>
    </row>
    <row r="171" spans="23:27" s="567" customFormat="1" ht="15.75" x14ac:dyDescent="0.25">
      <c r="W171" s="568"/>
      <c r="X171" s="568"/>
      <c r="Y171" s="568"/>
      <c r="Z171" s="568"/>
      <c r="AA171" s="569"/>
    </row>
    <row r="172" spans="23:27" s="567" customFormat="1" ht="15.75" x14ac:dyDescent="0.25">
      <c r="W172" s="568"/>
      <c r="X172" s="568"/>
      <c r="Y172" s="568"/>
      <c r="Z172" s="568"/>
      <c r="AA172" s="569"/>
    </row>
    <row r="173" spans="23:27" s="567" customFormat="1" ht="15.75" x14ac:dyDescent="0.25">
      <c r="W173" s="568"/>
      <c r="X173" s="568"/>
      <c r="Y173" s="568"/>
      <c r="Z173" s="568"/>
      <c r="AA173" s="569"/>
    </row>
    <row r="174" spans="23:27" s="567" customFormat="1" ht="15.75" x14ac:dyDescent="0.25">
      <c r="W174" s="568"/>
      <c r="X174" s="568"/>
      <c r="Y174" s="568"/>
      <c r="Z174" s="568"/>
      <c r="AA174" s="569"/>
    </row>
    <row r="175" spans="23:27" s="567" customFormat="1" ht="15.75" x14ac:dyDescent="0.25">
      <c r="W175" s="568"/>
      <c r="X175" s="568"/>
      <c r="Y175" s="568"/>
      <c r="Z175" s="568"/>
      <c r="AA175" s="569"/>
    </row>
    <row r="176" spans="23:27" s="567" customFormat="1" ht="15.75" x14ac:dyDescent="0.25">
      <c r="W176" s="568"/>
      <c r="X176" s="568"/>
      <c r="Y176" s="568"/>
      <c r="Z176" s="568"/>
      <c r="AA176" s="569"/>
    </row>
    <row r="177" spans="23:27" s="567" customFormat="1" ht="15.75" x14ac:dyDescent="0.25">
      <c r="W177" s="568"/>
      <c r="X177" s="568"/>
      <c r="Y177" s="568"/>
      <c r="Z177" s="568"/>
      <c r="AA177" s="569"/>
    </row>
    <row r="178" spans="23:27" s="567" customFormat="1" ht="15.75" x14ac:dyDescent="0.25">
      <c r="W178" s="568"/>
      <c r="X178" s="568"/>
      <c r="Y178" s="568"/>
      <c r="Z178" s="568"/>
      <c r="AA178" s="569"/>
    </row>
    <row r="179" spans="23:27" s="567" customFormat="1" ht="15.75" x14ac:dyDescent="0.25">
      <c r="W179" s="568"/>
      <c r="X179" s="568"/>
      <c r="Y179" s="568"/>
      <c r="Z179" s="568"/>
      <c r="AA179" s="569"/>
    </row>
    <row r="180" spans="23:27" s="567" customFormat="1" ht="15.75" x14ac:dyDescent="0.25">
      <c r="W180" s="568"/>
      <c r="X180" s="568"/>
      <c r="Y180" s="568"/>
      <c r="Z180" s="568"/>
      <c r="AA180" s="569"/>
    </row>
    <row r="181" spans="23:27" s="567" customFormat="1" ht="15.75" x14ac:dyDescent="0.25">
      <c r="W181" s="568"/>
      <c r="X181" s="568"/>
      <c r="Y181" s="568"/>
      <c r="Z181" s="568"/>
      <c r="AA181" s="569"/>
    </row>
    <row r="182" spans="23:27" s="567" customFormat="1" ht="15.75" x14ac:dyDescent="0.25">
      <c r="W182" s="568"/>
      <c r="X182" s="568"/>
      <c r="Y182" s="568"/>
      <c r="Z182" s="568"/>
      <c r="AA182" s="569"/>
    </row>
    <row r="183" spans="23:27" s="567" customFormat="1" ht="15.75" x14ac:dyDescent="0.25">
      <c r="W183" s="568"/>
      <c r="X183" s="568"/>
      <c r="Y183" s="568"/>
      <c r="Z183" s="568"/>
      <c r="AA183" s="569"/>
    </row>
    <row r="184" spans="23:27" s="567" customFormat="1" ht="15.75" x14ac:dyDescent="0.25">
      <c r="W184" s="568"/>
      <c r="X184" s="568"/>
      <c r="Y184" s="568"/>
      <c r="Z184" s="568"/>
      <c r="AA184" s="569"/>
    </row>
    <row r="185" spans="23:27" s="567" customFormat="1" ht="15.75" x14ac:dyDescent="0.25">
      <c r="W185" s="568"/>
      <c r="X185" s="568"/>
      <c r="Y185" s="568"/>
      <c r="Z185" s="568"/>
      <c r="AA185" s="569"/>
    </row>
    <row r="186" spans="23:27" s="567" customFormat="1" ht="15.75" x14ac:dyDescent="0.25">
      <c r="W186" s="568"/>
      <c r="X186" s="568"/>
      <c r="Y186" s="568"/>
      <c r="Z186" s="568"/>
      <c r="AA186" s="569"/>
    </row>
    <row r="187" spans="23:27" s="567" customFormat="1" ht="15.75" x14ac:dyDescent="0.25">
      <c r="W187" s="568"/>
      <c r="X187" s="568"/>
      <c r="Y187" s="568"/>
      <c r="Z187" s="568"/>
      <c r="AA187" s="569"/>
    </row>
    <row r="188" spans="23:27" s="567" customFormat="1" ht="15.75" x14ac:dyDescent="0.25">
      <c r="W188" s="568"/>
      <c r="X188" s="568"/>
      <c r="Y188" s="568"/>
      <c r="Z188" s="568"/>
      <c r="AA188" s="569"/>
    </row>
    <row r="189" spans="23:27" s="567" customFormat="1" ht="15.75" x14ac:dyDescent="0.25">
      <c r="W189" s="568"/>
      <c r="X189" s="568"/>
      <c r="Y189" s="568"/>
      <c r="Z189" s="568"/>
      <c r="AA189" s="569"/>
    </row>
    <row r="190" spans="23:27" s="567" customFormat="1" ht="15.75" x14ac:dyDescent="0.25">
      <c r="W190" s="568"/>
      <c r="X190" s="568"/>
      <c r="Y190" s="568"/>
      <c r="Z190" s="568"/>
      <c r="AA190" s="569"/>
    </row>
    <row r="191" spans="23:27" s="567" customFormat="1" ht="15.75" x14ac:dyDescent="0.25">
      <c r="W191" s="568"/>
      <c r="X191" s="568"/>
      <c r="Y191" s="568"/>
      <c r="Z191" s="568"/>
      <c r="AA191" s="569"/>
    </row>
    <row r="192" spans="23:27" s="567" customFormat="1" ht="15.75" x14ac:dyDescent="0.25">
      <c r="W192" s="568"/>
      <c r="X192" s="568"/>
      <c r="Y192" s="568"/>
      <c r="Z192" s="568"/>
      <c r="AA192" s="569"/>
    </row>
    <row r="193" spans="23:27" s="567" customFormat="1" ht="15.75" x14ac:dyDescent="0.25">
      <c r="W193" s="568"/>
      <c r="X193" s="568"/>
      <c r="Y193" s="568"/>
      <c r="Z193" s="568"/>
      <c r="AA193" s="569"/>
    </row>
    <row r="194" spans="23:27" s="567" customFormat="1" ht="15.75" x14ac:dyDescent="0.25">
      <c r="W194" s="568"/>
      <c r="X194" s="568"/>
      <c r="Y194" s="568"/>
      <c r="Z194" s="568"/>
      <c r="AA194" s="569"/>
    </row>
    <row r="195" spans="23:27" s="567" customFormat="1" ht="15.75" x14ac:dyDescent="0.25">
      <c r="W195" s="568"/>
      <c r="X195" s="568"/>
      <c r="Y195" s="568"/>
      <c r="Z195" s="568"/>
      <c r="AA195" s="569"/>
    </row>
    <row r="196" spans="23:27" s="567" customFormat="1" ht="15.75" x14ac:dyDescent="0.25">
      <c r="W196" s="568"/>
      <c r="X196" s="568"/>
      <c r="Y196" s="568"/>
      <c r="Z196" s="568"/>
      <c r="AA196" s="569"/>
    </row>
    <row r="197" spans="23:27" s="567" customFormat="1" ht="15.75" x14ac:dyDescent="0.25">
      <c r="W197" s="568"/>
      <c r="X197" s="568"/>
      <c r="Y197" s="568"/>
      <c r="Z197" s="568"/>
      <c r="AA197" s="569"/>
    </row>
    <row r="198" spans="23:27" s="567" customFormat="1" ht="15.75" x14ac:dyDescent="0.25">
      <c r="W198" s="568"/>
      <c r="X198" s="568"/>
      <c r="Y198" s="568"/>
      <c r="Z198" s="568"/>
      <c r="AA198" s="569"/>
    </row>
    <row r="199" spans="23:27" s="567" customFormat="1" ht="15.75" x14ac:dyDescent="0.25">
      <c r="W199" s="568"/>
      <c r="X199" s="568"/>
      <c r="Y199" s="568"/>
      <c r="Z199" s="568"/>
      <c r="AA199" s="569"/>
    </row>
    <row r="200" spans="23:27" s="567" customFormat="1" ht="15.75" x14ac:dyDescent="0.25">
      <c r="W200" s="568"/>
      <c r="X200" s="568"/>
      <c r="Y200" s="568"/>
      <c r="Z200" s="568"/>
      <c r="AA200" s="569"/>
    </row>
    <row r="201" spans="23:27" s="567" customFormat="1" ht="15.75" x14ac:dyDescent="0.25">
      <c r="W201" s="568"/>
      <c r="X201" s="568"/>
      <c r="Y201" s="568"/>
      <c r="Z201" s="568"/>
      <c r="AA201" s="569"/>
    </row>
    <row r="202" spans="23:27" s="567" customFormat="1" ht="15.75" x14ac:dyDescent="0.25">
      <c r="W202" s="568"/>
      <c r="X202" s="568"/>
      <c r="Y202" s="568"/>
      <c r="Z202" s="568"/>
      <c r="AA202" s="569"/>
    </row>
    <row r="203" spans="23:27" s="567" customFormat="1" ht="15.75" x14ac:dyDescent="0.25">
      <c r="W203" s="568"/>
      <c r="X203" s="568"/>
      <c r="Y203" s="568"/>
      <c r="Z203" s="568"/>
      <c r="AA203" s="569"/>
    </row>
    <row r="204" spans="23:27" s="567" customFormat="1" ht="15.75" x14ac:dyDescent="0.25">
      <c r="W204" s="568"/>
      <c r="X204" s="568"/>
      <c r="Y204" s="568"/>
      <c r="Z204" s="568"/>
      <c r="AA204" s="569"/>
    </row>
    <row r="205" spans="23:27" s="567" customFormat="1" ht="15.75" x14ac:dyDescent="0.25">
      <c r="W205" s="568"/>
      <c r="X205" s="568"/>
      <c r="Y205" s="568"/>
      <c r="Z205" s="568"/>
      <c r="AA205" s="569"/>
    </row>
    <row r="206" spans="23:27" s="567" customFormat="1" ht="15.75" x14ac:dyDescent="0.25">
      <c r="W206" s="568"/>
      <c r="X206" s="568"/>
      <c r="Y206" s="568"/>
      <c r="Z206" s="568"/>
      <c r="AA206" s="569"/>
    </row>
    <row r="207" spans="23:27" s="567" customFormat="1" ht="15.75" x14ac:dyDescent="0.25">
      <c r="W207" s="568"/>
      <c r="X207" s="568"/>
      <c r="Y207" s="568"/>
      <c r="Z207" s="568"/>
      <c r="AA207" s="569"/>
    </row>
    <row r="208" spans="23:27" s="567" customFormat="1" ht="15.75" x14ac:dyDescent="0.25">
      <c r="W208" s="568"/>
      <c r="X208" s="568"/>
      <c r="Y208" s="568"/>
      <c r="Z208" s="568"/>
      <c r="AA208" s="569"/>
    </row>
    <row r="209" spans="23:27" s="567" customFormat="1" ht="15.75" x14ac:dyDescent="0.25">
      <c r="W209" s="568"/>
      <c r="X209" s="568"/>
      <c r="Y209" s="568"/>
      <c r="Z209" s="568"/>
      <c r="AA209" s="569"/>
    </row>
    <row r="210" spans="23:27" s="567" customFormat="1" ht="15.75" x14ac:dyDescent="0.25">
      <c r="W210" s="568"/>
      <c r="X210" s="568"/>
      <c r="Y210" s="568"/>
      <c r="Z210" s="568"/>
      <c r="AA210" s="569"/>
    </row>
    <row r="211" spans="23:27" s="567" customFormat="1" ht="15.75" x14ac:dyDescent="0.25">
      <c r="W211" s="568"/>
      <c r="X211" s="568"/>
      <c r="Y211" s="568"/>
      <c r="Z211" s="568"/>
      <c r="AA211" s="569"/>
    </row>
    <row r="212" spans="23:27" s="567" customFormat="1" ht="15.75" x14ac:dyDescent="0.25">
      <c r="W212" s="568"/>
      <c r="X212" s="568"/>
      <c r="Y212" s="568"/>
      <c r="Z212" s="568"/>
      <c r="AA212" s="569"/>
    </row>
    <row r="213" spans="23:27" s="567" customFormat="1" ht="15.75" x14ac:dyDescent="0.25">
      <c r="W213" s="568"/>
      <c r="X213" s="568"/>
      <c r="Y213" s="568"/>
      <c r="Z213" s="568"/>
      <c r="AA213" s="569"/>
    </row>
    <row r="214" spans="23:27" s="567" customFormat="1" ht="15.75" x14ac:dyDescent="0.25">
      <c r="W214" s="568"/>
      <c r="X214" s="568"/>
      <c r="Y214" s="568"/>
      <c r="Z214" s="568"/>
      <c r="AA214" s="569"/>
    </row>
    <row r="215" spans="23:27" s="567" customFormat="1" ht="15.75" x14ac:dyDescent="0.25">
      <c r="W215" s="568"/>
      <c r="X215" s="568"/>
      <c r="Y215" s="568"/>
      <c r="Z215" s="568"/>
      <c r="AA215" s="569"/>
    </row>
    <row r="216" spans="23:27" s="567" customFormat="1" ht="15.75" x14ac:dyDescent="0.25">
      <c r="W216" s="568"/>
      <c r="X216" s="568"/>
      <c r="Y216" s="568"/>
      <c r="Z216" s="568"/>
      <c r="AA216" s="569"/>
    </row>
    <row r="217" spans="23:27" s="567" customFormat="1" ht="15.75" x14ac:dyDescent="0.25">
      <c r="W217" s="568"/>
      <c r="X217" s="568"/>
      <c r="Y217" s="568"/>
      <c r="Z217" s="568"/>
      <c r="AA217" s="569"/>
    </row>
    <row r="218" spans="23:27" s="567" customFormat="1" ht="15.75" x14ac:dyDescent="0.25">
      <c r="W218" s="568"/>
      <c r="X218" s="568"/>
      <c r="Y218" s="568"/>
      <c r="Z218" s="568"/>
      <c r="AA218" s="569"/>
    </row>
    <row r="219" spans="23:27" s="567" customFormat="1" ht="15.75" x14ac:dyDescent="0.25">
      <c r="W219" s="568"/>
      <c r="X219" s="568"/>
      <c r="Y219" s="568"/>
      <c r="Z219" s="568"/>
      <c r="AA219" s="569"/>
    </row>
    <row r="220" spans="23:27" s="567" customFormat="1" ht="15.75" x14ac:dyDescent="0.25">
      <c r="W220" s="568"/>
      <c r="X220" s="568"/>
      <c r="Y220" s="568"/>
      <c r="Z220" s="568"/>
      <c r="AA220" s="569"/>
    </row>
    <row r="221" spans="23:27" s="567" customFormat="1" ht="15.75" x14ac:dyDescent="0.25">
      <c r="W221" s="568"/>
      <c r="X221" s="568"/>
      <c r="Y221" s="568"/>
      <c r="Z221" s="568"/>
      <c r="AA221" s="569"/>
    </row>
    <row r="222" spans="23:27" s="567" customFormat="1" ht="15.75" x14ac:dyDescent="0.25">
      <c r="W222" s="568"/>
      <c r="X222" s="568"/>
      <c r="Y222" s="568"/>
      <c r="Z222" s="568"/>
      <c r="AA222" s="569"/>
    </row>
  </sheetData>
  <mergeCells count="36">
    <mergeCell ref="E19:E21"/>
    <mergeCell ref="F19:F21"/>
    <mergeCell ref="A11:A21"/>
    <mergeCell ref="B11:B21"/>
    <mergeCell ref="C11:C14"/>
    <mergeCell ref="D11:D21"/>
    <mergeCell ref="E11:E14"/>
    <mergeCell ref="F12:F14"/>
    <mergeCell ref="C15:C18"/>
    <mergeCell ref="E15:E18"/>
    <mergeCell ref="F15:F18"/>
    <mergeCell ref="C19:C21"/>
    <mergeCell ref="X5:AA5"/>
    <mergeCell ref="AB5:AB6"/>
    <mergeCell ref="A7:A10"/>
    <mergeCell ref="B7:B10"/>
    <mergeCell ref="C7:C10"/>
    <mergeCell ref="D7:D10"/>
    <mergeCell ref="E7:E10"/>
    <mergeCell ref="F7:F10"/>
    <mergeCell ref="G5:G6"/>
    <mergeCell ref="H5:S5"/>
    <mergeCell ref="T5:T6"/>
    <mergeCell ref="U5:U6"/>
    <mergeCell ref="V5:V6"/>
    <mergeCell ref="W5:W6"/>
    <mergeCell ref="A1:B3"/>
    <mergeCell ref="C1:AA3"/>
    <mergeCell ref="A4:W4"/>
    <mergeCell ref="X4:AB4"/>
    <mergeCell ref="A5:A6"/>
    <mergeCell ref="B5:B6"/>
    <mergeCell ref="C5:C6"/>
    <mergeCell ref="D5:D6"/>
    <mergeCell ref="E5:E6"/>
    <mergeCell ref="F5:F6"/>
  </mergeCells>
  <dataValidations count="3">
    <dataValidation allowBlank="1" showInputMessage="1" showErrorMessage="1" promptTitle="Acciones" prompt="Acciones que se emprenderán con el fin de contribuir a fortalecer o mejorar la situación encontrada" sqref="AB5:AB6"/>
    <dataValidation allowBlank="1" showInputMessage="1" showErrorMessage="1" promptTitle="Logro" prompt="Se indica el resultado obtenido a la fecha de corte del seguimiento en las unidades establecidas" sqref="V5:V6"/>
    <dataValidation allowBlank="1" showInputMessage="1" showErrorMessage="1" promptTitle="Resultado" prompt="Meta establecida según la fecha de corte" sqref="X5 W5:W6 X6:Z6"/>
  </dataValidations>
  <pageMargins left="0.7" right="0.7" top="0.75" bottom="0.75" header="0.3" footer="0.3"/>
  <pageSetup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21"/>
  <sheetViews>
    <sheetView topLeftCell="C16" workbookViewId="0">
      <selection activeCell="X19" sqref="X19:AB19"/>
    </sheetView>
  </sheetViews>
  <sheetFormatPr baseColWidth="10" defaultRowHeight="15" x14ac:dyDescent="0.25"/>
  <cols>
    <col min="8" max="8" width="2" bestFit="1" customWidth="1"/>
    <col min="9" max="9" width="1.85546875" bestFit="1" customWidth="1"/>
    <col min="10" max="10" width="2.42578125" bestFit="1" customWidth="1"/>
    <col min="11" max="11" width="2.140625" bestFit="1" customWidth="1"/>
    <col min="12" max="12" width="2.42578125" bestFit="1" customWidth="1"/>
    <col min="13" max="14" width="2" bestFit="1" customWidth="1"/>
    <col min="15" max="16" width="2.140625" bestFit="1" customWidth="1"/>
    <col min="17" max="17" width="2.28515625" bestFit="1" customWidth="1"/>
    <col min="18" max="19" width="2.140625" bestFit="1" customWidth="1"/>
    <col min="22" max="27" width="11.42578125" style="289"/>
    <col min="28" max="28" width="18.140625" customWidth="1"/>
  </cols>
  <sheetData>
    <row r="1" spans="1:28" x14ac:dyDescent="0.25">
      <c r="A1" s="326"/>
      <c r="B1" s="327"/>
      <c r="C1" s="327"/>
      <c r="D1" s="330" t="s">
        <v>0</v>
      </c>
      <c r="E1" s="331"/>
      <c r="F1" s="331"/>
      <c r="G1" s="331"/>
      <c r="H1" s="331"/>
      <c r="I1" s="331"/>
      <c r="J1" s="331"/>
      <c r="K1" s="331"/>
      <c r="L1" s="331"/>
      <c r="M1" s="331"/>
      <c r="N1" s="331"/>
      <c r="O1" s="331"/>
      <c r="P1" s="331"/>
      <c r="Q1" s="331"/>
      <c r="R1" s="331"/>
      <c r="S1" s="331"/>
      <c r="T1" s="331"/>
      <c r="U1" s="331"/>
      <c r="V1" s="331"/>
      <c r="W1" s="331"/>
      <c r="X1" s="331"/>
      <c r="Y1" s="331"/>
      <c r="Z1" s="331"/>
      <c r="AA1" s="332"/>
      <c r="AB1" s="14" t="s">
        <v>1</v>
      </c>
    </row>
    <row r="2" spans="1:28" x14ac:dyDescent="0.25">
      <c r="A2" s="326"/>
      <c r="B2" s="327"/>
      <c r="C2" s="327"/>
      <c r="D2" s="333"/>
      <c r="E2" s="334"/>
      <c r="F2" s="334"/>
      <c r="G2" s="334"/>
      <c r="H2" s="334"/>
      <c r="I2" s="334"/>
      <c r="J2" s="334"/>
      <c r="K2" s="334"/>
      <c r="L2" s="334"/>
      <c r="M2" s="334"/>
      <c r="N2" s="334"/>
      <c r="O2" s="334"/>
      <c r="P2" s="334"/>
      <c r="Q2" s="334"/>
      <c r="R2" s="334"/>
      <c r="S2" s="334"/>
      <c r="T2" s="334"/>
      <c r="U2" s="334"/>
      <c r="V2" s="334"/>
      <c r="W2" s="334"/>
      <c r="X2" s="334"/>
      <c r="Y2" s="334"/>
      <c r="Z2" s="334"/>
      <c r="AA2" s="335"/>
      <c r="AB2" s="14" t="s">
        <v>2</v>
      </c>
    </row>
    <row r="3" spans="1:28" ht="15.75" thickBot="1" x14ac:dyDescent="0.3">
      <c r="A3" s="328"/>
      <c r="B3" s="329"/>
      <c r="C3" s="329"/>
      <c r="D3" s="336"/>
      <c r="E3" s="337"/>
      <c r="F3" s="337"/>
      <c r="G3" s="337"/>
      <c r="H3" s="337"/>
      <c r="I3" s="337"/>
      <c r="J3" s="337"/>
      <c r="K3" s="337"/>
      <c r="L3" s="337"/>
      <c r="M3" s="337"/>
      <c r="N3" s="337"/>
      <c r="O3" s="337"/>
      <c r="P3" s="337"/>
      <c r="Q3" s="337"/>
      <c r="R3" s="337"/>
      <c r="S3" s="337"/>
      <c r="T3" s="337"/>
      <c r="U3" s="337"/>
      <c r="V3" s="337"/>
      <c r="W3" s="337"/>
      <c r="X3" s="337"/>
      <c r="Y3" s="337"/>
      <c r="Z3" s="337"/>
      <c r="AA3" s="338"/>
      <c r="AB3" s="15" t="s">
        <v>3</v>
      </c>
    </row>
    <row r="4" spans="1:28" ht="15.75" thickBot="1" x14ac:dyDescent="0.3">
      <c r="A4" s="339" t="s">
        <v>4</v>
      </c>
      <c r="B4" s="339"/>
      <c r="C4" s="339"/>
      <c r="D4" s="339"/>
      <c r="E4" s="339"/>
      <c r="F4" s="339"/>
      <c r="G4" s="339"/>
      <c r="H4" s="339"/>
      <c r="I4" s="339"/>
      <c r="J4" s="339"/>
      <c r="K4" s="339"/>
      <c r="L4" s="339"/>
      <c r="M4" s="339"/>
      <c r="N4" s="339"/>
      <c r="O4" s="339"/>
      <c r="P4" s="339"/>
      <c r="Q4" s="339"/>
      <c r="R4" s="339"/>
      <c r="S4" s="339"/>
      <c r="T4" s="339"/>
      <c r="U4" s="339"/>
      <c r="V4" s="339"/>
      <c r="W4" s="339"/>
      <c r="X4" s="340" t="s">
        <v>5</v>
      </c>
      <c r="Y4" s="339"/>
      <c r="Z4" s="339"/>
      <c r="AA4" s="339"/>
      <c r="AB4" s="341"/>
    </row>
    <row r="5" spans="1:28" ht="15.75" thickBot="1" x14ac:dyDescent="0.3">
      <c r="A5" s="313" t="s">
        <v>6</v>
      </c>
      <c r="B5" s="342" t="s">
        <v>7</v>
      </c>
      <c r="C5" s="344" t="s">
        <v>8</v>
      </c>
      <c r="D5" s="319" t="s">
        <v>9</v>
      </c>
      <c r="E5" s="319" t="s">
        <v>10</v>
      </c>
      <c r="F5" s="319" t="s">
        <v>11</v>
      </c>
      <c r="G5" s="319" t="s">
        <v>12</v>
      </c>
      <c r="H5" s="321" t="s">
        <v>13</v>
      </c>
      <c r="I5" s="322"/>
      <c r="J5" s="322"/>
      <c r="K5" s="322"/>
      <c r="L5" s="322"/>
      <c r="M5" s="322"/>
      <c r="N5" s="322"/>
      <c r="O5" s="322"/>
      <c r="P5" s="322"/>
      <c r="Q5" s="322"/>
      <c r="R5" s="322"/>
      <c r="S5" s="323"/>
      <c r="T5" s="321" t="s">
        <v>14</v>
      </c>
      <c r="U5" s="322" t="s">
        <v>15</v>
      </c>
      <c r="V5" s="352" t="s">
        <v>16</v>
      </c>
      <c r="W5" s="354" t="s">
        <v>17</v>
      </c>
      <c r="X5" s="347" t="s">
        <v>18</v>
      </c>
      <c r="Y5" s="348"/>
      <c r="Z5" s="348"/>
      <c r="AA5" s="349"/>
      <c r="AB5" s="350" t="s">
        <v>19</v>
      </c>
    </row>
    <row r="6" spans="1:28" ht="15.75" thickBot="1" x14ac:dyDescent="0.3">
      <c r="A6" s="315"/>
      <c r="B6" s="343"/>
      <c r="C6" s="345"/>
      <c r="D6" s="346"/>
      <c r="E6" s="346"/>
      <c r="F6" s="320"/>
      <c r="G6" s="320"/>
      <c r="H6" s="16" t="s">
        <v>20</v>
      </c>
      <c r="I6" s="17" t="s">
        <v>21</v>
      </c>
      <c r="J6" s="17" t="s">
        <v>22</v>
      </c>
      <c r="K6" s="17" t="s">
        <v>23</v>
      </c>
      <c r="L6" s="17" t="s">
        <v>22</v>
      </c>
      <c r="M6" s="17" t="s">
        <v>24</v>
      </c>
      <c r="N6" s="17" t="s">
        <v>24</v>
      </c>
      <c r="O6" s="17" t="s">
        <v>23</v>
      </c>
      <c r="P6" s="17" t="s">
        <v>25</v>
      </c>
      <c r="Q6" s="17" t="s">
        <v>26</v>
      </c>
      <c r="R6" s="17" t="s">
        <v>27</v>
      </c>
      <c r="S6" s="18" t="s">
        <v>28</v>
      </c>
      <c r="T6" s="324"/>
      <c r="U6" s="325"/>
      <c r="V6" s="353"/>
      <c r="W6" s="355"/>
      <c r="X6" s="229" t="s">
        <v>29</v>
      </c>
      <c r="Y6" s="230" t="s">
        <v>35</v>
      </c>
      <c r="Z6" s="230" t="s">
        <v>36</v>
      </c>
      <c r="AA6" s="231" t="s">
        <v>30</v>
      </c>
      <c r="AB6" s="351"/>
    </row>
    <row r="7" spans="1:28" ht="409.6" thickBot="1" x14ac:dyDescent="0.3">
      <c r="A7" s="316">
        <v>8</v>
      </c>
      <c r="B7" s="316" t="s">
        <v>37</v>
      </c>
      <c r="C7" s="316" t="s">
        <v>38</v>
      </c>
      <c r="D7" s="316" t="s">
        <v>39</v>
      </c>
      <c r="E7" s="316" t="s">
        <v>40</v>
      </c>
      <c r="F7" s="20" t="s">
        <v>41</v>
      </c>
      <c r="G7" s="21" t="s">
        <v>42</v>
      </c>
      <c r="H7" s="22"/>
      <c r="I7" s="19"/>
      <c r="J7" s="19" t="s">
        <v>31</v>
      </c>
      <c r="K7" s="19"/>
      <c r="L7" s="19"/>
      <c r="M7" s="19" t="s">
        <v>31</v>
      </c>
      <c r="N7" s="19"/>
      <c r="O7" s="19"/>
      <c r="P7" s="19" t="s">
        <v>31</v>
      </c>
      <c r="Q7" s="19"/>
      <c r="R7" s="19"/>
      <c r="S7" s="23" t="s">
        <v>31</v>
      </c>
      <c r="T7" s="24" t="s">
        <v>43</v>
      </c>
      <c r="U7" s="24" t="s">
        <v>44</v>
      </c>
      <c r="V7" s="224">
        <v>2017</v>
      </c>
      <c r="W7" s="274">
        <v>1</v>
      </c>
      <c r="X7" s="275">
        <v>0.25</v>
      </c>
      <c r="Y7" s="275">
        <v>0.25</v>
      </c>
      <c r="Z7" s="275">
        <v>0.25</v>
      </c>
      <c r="AA7" s="275">
        <v>0.25</v>
      </c>
      <c r="AB7" s="25" t="s">
        <v>45</v>
      </c>
    </row>
    <row r="8" spans="1:28" ht="192.75" thickBot="1" x14ac:dyDescent="0.3">
      <c r="A8" s="317"/>
      <c r="B8" s="317"/>
      <c r="C8" s="317"/>
      <c r="D8" s="317"/>
      <c r="E8" s="317"/>
      <c r="F8" s="316" t="s">
        <v>46</v>
      </c>
      <c r="G8" s="21" t="s">
        <v>47</v>
      </c>
      <c r="H8" s="22"/>
      <c r="I8" s="19"/>
      <c r="J8" s="19"/>
      <c r="K8" s="19"/>
      <c r="L8" s="19" t="s">
        <v>31</v>
      </c>
      <c r="M8" s="19"/>
      <c r="N8" s="19"/>
      <c r="O8" s="19" t="s">
        <v>31</v>
      </c>
      <c r="P8" s="19"/>
      <c r="Q8" s="19"/>
      <c r="R8" s="19" t="s">
        <v>31</v>
      </c>
      <c r="S8" s="23"/>
      <c r="T8" s="24" t="s">
        <v>48</v>
      </c>
      <c r="U8" s="21" t="s">
        <v>44</v>
      </c>
      <c r="V8" s="233">
        <v>2017</v>
      </c>
      <c r="W8" s="276">
        <v>1</v>
      </c>
      <c r="X8" s="276">
        <v>0</v>
      </c>
      <c r="Y8" s="276">
        <v>0.3</v>
      </c>
      <c r="Z8" s="277">
        <v>0.4</v>
      </c>
      <c r="AA8" s="278">
        <v>0</v>
      </c>
      <c r="AB8" s="25" t="s">
        <v>49</v>
      </c>
    </row>
    <row r="9" spans="1:28" ht="132.75" thickBot="1" x14ac:dyDescent="0.3">
      <c r="A9" s="317"/>
      <c r="B9" s="317"/>
      <c r="C9" s="317"/>
      <c r="D9" s="317"/>
      <c r="E9" s="317"/>
      <c r="F9" s="317"/>
      <c r="G9" s="21" t="s">
        <v>50</v>
      </c>
      <c r="H9" s="22"/>
      <c r="I9" s="19"/>
      <c r="J9" s="19"/>
      <c r="K9" s="19"/>
      <c r="L9" s="19"/>
      <c r="M9" s="19" t="s">
        <v>31</v>
      </c>
      <c r="N9" s="19"/>
      <c r="O9" s="19"/>
      <c r="P9" s="19"/>
      <c r="Q9" s="19"/>
      <c r="R9" s="19"/>
      <c r="S9" s="23" t="s">
        <v>31</v>
      </c>
      <c r="T9" s="24" t="s">
        <v>51</v>
      </c>
      <c r="U9" s="23" t="s">
        <v>44</v>
      </c>
      <c r="V9" s="233">
        <v>2017</v>
      </c>
      <c r="W9" s="276">
        <v>1</v>
      </c>
      <c r="X9" s="276">
        <v>0</v>
      </c>
      <c r="Y9" s="276">
        <v>0</v>
      </c>
      <c r="Z9" s="279">
        <v>0.75</v>
      </c>
      <c r="AA9" s="276">
        <v>0</v>
      </c>
      <c r="AB9" s="25" t="s">
        <v>52</v>
      </c>
    </row>
    <row r="10" spans="1:28" ht="168.75" thickBot="1" x14ac:dyDescent="0.3">
      <c r="A10" s="317"/>
      <c r="B10" s="317"/>
      <c r="C10" s="317"/>
      <c r="D10" s="317"/>
      <c r="E10" s="317"/>
      <c r="F10" s="317"/>
      <c r="G10" s="21" t="s">
        <v>53</v>
      </c>
      <c r="H10" s="22"/>
      <c r="I10" s="19"/>
      <c r="J10" s="19"/>
      <c r="K10" s="19"/>
      <c r="L10" s="19" t="s">
        <v>31</v>
      </c>
      <c r="M10" s="19"/>
      <c r="N10" s="19"/>
      <c r="O10" s="19" t="s">
        <v>31</v>
      </c>
      <c r="P10" s="19"/>
      <c r="Q10" s="19"/>
      <c r="R10" s="19" t="s">
        <v>31</v>
      </c>
      <c r="S10" s="23"/>
      <c r="T10" s="24" t="s">
        <v>54</v>
      </c>
      <c r="U10" s="24" t="s">
        <v>44</v>
      </c>
      <c r="V10" s="243">
        <v>2017</v>
      </c>
      <c r="W10" s="280">
        <v>1</v>
      </c>
      <c r="X10" s="244">
        <v>0</v>
      </c>
      <c r="Y10" s="276">
        <v>0.3</v>
      </c>
      <c r="Z10" s="281">
        <v>0.4</v>
      </c>
      <c r="AA10" s="278">
        <v>0.3</v>
      </c>
      <c r="AB10" s="25" t="s">
        <v>55</v>
      </c>
    </row>
    <row r="11" spans="1:28" ht="409.6" thickBot="1" x14ac:dyDescent="0.3">
      <c r="A11" s="317"/>
      <c r="B11" s="317"/>
      <c r="C11" s="317"/>
      <c r="D11" s="317"/>
      <c r="E11" s="317"/>
      <c r="F11" s="317"/>
      <c r="G11" s="21" t="s">
        <v>56</v>
      </c>
      <c r="H11" s="22"/>
      <c r="I11" s="19"/>
      <c r="J11" s="19"/>
      <c r="K11" s="19"/>
      <c r="L11" s="19"/>
      <c r="M11" s="19"/>
      <c r="N11" s="19"/>
      <c r="O11" s="19"/>
      <c r="P11" s="19"/>
      <c r="Q11" s="19"/>
      <c r="R11" s="19"/>
      <c r="S11" s="23" t="s">
        <v>31</v>
      </c>
      <c r="T11" s="24" t="s">
        <v>57</v>
      </c>
      <c r="U11" s="24" t="s">
        <v>44</v>
      </c>
      <c r="V11" s="282">
        <v>2017</v>
      </c>
      <c r="W11" s="223">
        <v>1</v>
      </c>
      <c r="X11" s="283">
        <v>0</v>
      </c>
      <c r="Y11" s="283">
        <v>0</v>
      </c>
      <c r="Z11" s="281">
        <v>0.3</v>
      </c>
      <c r="AA11" s="278">
        <v>0.7</v>
      </c>
      <c r="AB11" s="25" t="s">
        <v>58</v>
      </c>
    </row>
    <row r="12" spans="1:28" ht="168.75" thickBot="1" x14ac:dyDescent="0.3">
      <c r="A12" s="318"/>
      <c r="B12" s="318"/>
      <c r="C12" s="318"/>
      <c r="D12" s="318"/>
      <c r="E12" s="318"/>
      <c r="F12" s="318"/>
      <c r="G12" s="21" t="s">
        <v>59</v>
      </c>
      <c r="H12" s="22"/>
      <c r="I12" s="19"/>
      <c r="J12" s="19"/>
      <c r="K12" s="19"/>
      <c r="L12" s="19" t="s">
        <v>31</v>
      </c>
      <c r="M12" s="19"/>
      <c r="N12" s="19"/>
      <c r="O12" s="19" t="s">
        <v>31</v>
      </c>
      <c r="P12" s="19"/>
      <c r="Q12" s="19"/>
      <c r="R12" s="19" t="s">
        <v>31</v>
      </c>
      <c r="S12" s="23"/>
      <c r="T12" s="24" t="s">
        <v>60</v>
      </c>
      <c r="U12" s="24" t="s">
        <v>44</v>
      </c>
      <c r="V12" s="282">
        <v>2017</v>
      </c>
      <c r="W12" s="279">
        <v>1</v>
      </c>
      <c r="X12" s="283">
        <v>0</v>
      </c>
      <c r="Y12" s="283">
        <v>0.1</v>
      </c>
      <c r="Z12" s="281">
        <v>0.6</v>
      </c>
      <c r="AA12" s="284">
        <v>0</v>
      </c>
      <c r="AB12" s="25" t="s">
        <v>61</v>
      </c>
    </row>
    <row r="13" spans="1:28" ht="180.75" thickBot="1" x14ac:dyDescent="0.3">
      <c r="A13" s="310">
        <v>7</v>
      </c>
      <c r="B13" s="313" t="s">
        <v>62</v>
      </c>
      <c r="C13" s="313" t="s">
        <v>63</v>
      </c>
      <c r="D13" s="313" t="s">
        <v>64</v>
      </c>
      <c r="E13" s="313" t="s">
        <v>65</v>
      </c>
      <c r="F13" s="313" t="s">
        <v>66</v>
      </c>
      <c r="G13" s="227" t="s">
        <v>67</v>
      </c>
      <c r="H13" s="26"/>
      <c r="I13" s="26"/>
      <c r="J13" s="26"/>
      <c r="K13" s="26"/>
      <c r="L13" s="26"/>
      <c r="M13" s="26"/>
      <c r="N13" s="26"/>
      <c r="O13" s="26"/>
      <c r="P13" s="26" t="s">
        <v>31</v>
      </c>
      <c r="Q13" s="26"/>
      <c r="R13" s="26"/>
      <c r="S13" s="27"/>
      <c r="T13" s="24" t="s">
        <v>68</v>
      </c>
      <c r="U13" s="24" t="s">
        <v>44</v>
      </c>
      <c r="V13" s="282">
        <v>2017</v>
      </c>
      <c r="W13" s="308">
        <v>1</v>
      </c>
      <c r="X13" s="283">
        <v>0</v>
      </c>
      <c r="Y13" s="281">
        <v>0</v>
      </c>
      <c r="Z13" s="281">
        <v>0.7</v>
      </c>
      <c r="AA13" s="284">
        <v>0.3</v>
      </c>
      <c r="AB13" s="307" t="s">
        <v>69</v>
      </c>
    </row>
    <row r="14" spans="1:28" ht="156.75" thickBot="1" x14ac:dyDescent="0.3">
      <c r="A14" s="311"/>
      <c r="B14" s="314"/>
      <c r="C14" s="314"/>
      <c r="D14" s="314"/>
      <c r="E14" s="314"/>
      <c r="F14" s="314"/>
      <c r="G14" s="227" t="s">
        <v>70</v>
      </c>
      <c r="H14" s="26"/>
      <c r="I14" s="26"/>
      <c r="J14" s="304"/>
      <c r="K14" s="26"/>
      <c r="L14" s="26" t="s">
        <v>31</v>
      </c>
      <c r="M14" s="26" t="s">
        <v>31</v>
      </c>
      <c r="N14" s="26" t="s">
        <v>31</v>
      </c>
      <c r="O14" s="26" t="s">
        <v>31</v>
      </c>
      <c r="P14" s="26" t="s">
        <v>31</v>
      </c>
      <c r="Q14" s="26" t="s">
        <v>31</v>
      </c>
      <c r="R14" s="26" t="s">
        <v>31</v>
      </c>
      <c r="S14" s="27" t="s">
        <v>31</v>
      </c>
      <c r="T14" s="227" t="s">
        <v>71</v>
      </c>
      <c r="U14" s="19" t="s">
        <v>44</v>
      </c>
      <c r="V14" s="230">
        <v>2017</v>
      </c>
      <c r="W14" s="305">
        <v>1</v>
      </c>
      <c r="X14" s="281">
        <v>0</v>
      </c>
      <c r="Y14" s="277">
        <v>0.25</v>
      </c>
      <c r="Z14" s="277">
        <v>0.5</v>
      </c>
      <c r="AA14" s="306">
        <v>0.25</v>
      </c>
      <c r="AB14" s="297" t="s">
        <v>72</v>
      </c>
    </row>
    <row r="15" spans="1:28" ht="349.5" thickBot="1" x14ac:dyDescent="0.3">
      <c r="A15" s="311"/>
      <c r="B15" s="314"/>
      <c r="C15" s="314"/>
      <c r="D15" s="314"/>
      <c r="E15" s="314"/>
      <c r="F15" s="314"/>
      <c r="G15" s="28" t="s">
        <v>73</v>
      </c>
      <c r="H15" s="298"/>
      <c r="I15" s="298"/>
      <c r="J15" s="298"/>
      <c r="K15" s="298"/>
      <c r="L15" s="298" t="s">
        <v>31</v>
      </c>
      <c r="M15" s="298" t="s">
        <v>31</v>
      </c>
      <c r="N15" s="298" t="s">
        <v>31</v>
      </c>
      <c r="O15" s="298" t="s">
        <v>31</v>
      </c>
      <c r="P15" s="298" t="s">
        <v>31</v>
      </c>
      <c r="Q15" s="298" t="s">
        <v>31</v>
      </c>
      <c r="R15" s="298" t="s">
        <v>31</v>
      </c>
      <c r="S15" s="299" t="s">
        <v>31</v>
      </c>
      <c r="T15" s="28" t="s">
        <v>74</v>
      </c>
      <c r="U15" s="300" t="s">
        <v>44</v>
      </c>
      <c r="V15" s="225">
        <v>2017</v>
      </c>
      <c r="W15" s="301">
        <v>1</v>
      </c>
      <c r="X15" s="302">
        <v>0</v>
      </c>
      <c r="Y15" s="303">
        <v>0.16</v>
      </c>
      <c r="Z15" s="303">
        <v>0.2</v>
      </c>
      <c r="AA15" s="303">
        <v>0.22500000000000001</v>
      </c>
      <c r="AB15" s="25" t="s">
        <v>75</v>
      </c>
    </row>
    <row r="16" spans="1:28" ht="203.25" thickBot="1" x14ac:dyDescent="0.3">
      <c r="A16" s="311"/>
      <c r="B16" s="314"/>
      <c r="C16" s="314"/>
      <c r="D16" s="314"/>
      <c r="E16" s="314"/>
      <c r="F16" s="314"/>
      <c r="G16" s="290" t="s">
        <v>76</v>
      </c>
      <c r="H16" s="291"/>
      <c r="I16" s="291"/>
      <c r="J16" s="292"/>
      <c r="K16" s="291"/>
      <c r="L16" s="291" t="s">
        <v>31</v>
      </c>
      <c r="M16" s="291"/>
      <c r="N16" s="291"/>
      <c r="O16" s="291" t="s">
        <v>31</v>
      </c>
      <c r="P16" s="291"/>
      <c r="Q16" s="291"/>
      <c r="R16" s="291" t="s">
        <v>31</v>
      </c>
      <c r="S16" s="293"/>
      <c r="T16" s="228" t="s">
        <v>77</v>
      </c>
      <c r="U16" s="17" t="s">
        <v>44</v>
      </c>
      <c r="V16" s="222">
        <v>2017</v>
      </c>
      <c r="W16" s="285">
        <v>1</v>
      </c>
      <c r="X16" s="286">
        <v>0</v>
      </c>
      <c r="Y16" s="287" t="s">
        <v>78</v>
      </c>
      <c r="Z16" s="287" t="s">
        <v>79</v>
      </c>
      <c r="AA16" s="288" t="s">
        <v>80</v>
      </c>
      <c r="AB16" s="294" t="s">
        <v>81</v>
      </c>
    </row>
    <row r="17" spans="1:28" ht="72.75" thickBot="1" x14ac:dyDescent="0.3">
      <c r="A17" s="312"/>
      <c r="B17" s="315"/>
      <c r="C17" s="315"/>
      <c r="D17" s="315"/>
      <c r="E17" s="315"/>
      <c r="F17" s="315"/>
      <c r="G17" s="227" t="s">
        <v>82</v>
      </c>
      <c r="H17" s="26"/>
      <c r="I17" s="26"/>
      <c r="J17" s="26"/>
      <c r="K17" s="26"/>
      <c r="L17" s="26"/>
      <c r="M17" s="26"/>
      <c r="N17" s="26"/>
      <c r="O17" s="26" t="s">
        <v>31</v>
      </c>
      <c r="P17" s="26"/>
      <c r="Q17" s="26"/>
      <c r="R17" s="26"/>
      <c r="S17" s="27"/>
      <c r="T17" s="227" t="s">
        <v>83</v>
      </c>
      <c r="U17" s="19" t="s">
        <v>44</v>
      </c>
      <c r="V17" s="230">
        <v>2017</v>
      </c>
      <c r="W17" s="295">
        <v>1</v>
      </c>
      <c r="X17" s="281">
        <v>0</v>
      </c>
      <c r="Y17" s="281">
        <v>0</v>
      </c>
      <c r="Z17" s="281">
        <v>1</v>
      </c>
      <c r="AA17" s="281">
        <v>0</v>
      </c>
      <c r="AB17" s="296" t="s">
        <v>84</v>
      </c>
    </row>
    <row r="18" spans="1:28" ht="15.75" x14ac:dyDescent="0.25">
      <c r="A18" s="29"/>
      <c r="B18" s="29"/>
      <c r="C18" s="29"/>
      <c r="D18" s="29"/>
      <c r="E18" s="29"/>
      <c r="F18" s="29"/>
      <c r="G18" s="30"/>
      <c r="H18" s="29"/>
      <c r="I18" s="29"/>
      <c r="J18" s="29"/>
      <c r="K18" s="29"/>
      <c r="L18" s="29"/>
      <c r="M18" s="29"/>
      <c r="N18" s="29"/>
      <c r="O18" s="29"/>
      <c r="P18" s="29"/>
      <c r="Q18" s="29"/>
      <c r="R18" s="29"/>
      <c r="S18" s="29"/>
      <c r="T18" s="29"/>
      <c r="U18" s="29"/>
      <c r="W18" s="111"/>
      <c r="AB18" s="29"/>
    </row>
    <row r="19" spans="1:28" ht="15.75" x14ac:dyDescent="0.25">
      <c r="A19" s="29"/>
      <c r="B19" s="29"/>
      <c r="C19" s="29"/>
      <c r="D19" s="29"/>
      <c r="E19" s="29"/>
      <c r="F19" s="29"/>
      <c r="G19" s="30"/>
      <c r="H19" s="29"/>
      <c r="I19" s="29"/>
      <c r="J19" s="29"/>
      <c r="K19" s="29"/>
      <c r="L19" s="29"/>
      <c r="M19" s="29"/>
      <c r="N19" s="29"/>
      <c r="O19" s="29"/>
      <c r="P19" s="29"/>
      <c r="Q19" s="29"/>
      <c r="R19" s="29"/>
      <c r="S19" s="29"/>
      <c r="T19" s="29"/>
      <c r="U19" s="29"/>
      <c r="W19" s="155" t="s">
        <v>290</v>
      </c>
      <c r="X19" s="155" t="s">
        <v>285</v>
      </c>
      <c r="Y19" s="155" t="s">
        <v>286</v>
      </c>
      <c r="Z19" s="155" t="s">
        <v>287</v>
      </c>
      <c r="AA19" s="155" t="s">
        <v>288</v>
      </c>
      <c r="AB19" s="155" t="s">
        <v>289</v>
      </c>
    </row>
    <row r="20" spans="1:28" ht="15.75" x14ac:dyDescent="0.25">
      <c r="A20" s="29"/>
      <c r="B20" s="29"/>
      <c r="C20" s="29"/>
      <c r="D20" s="29"/>
      <c r="E20" s="29"/>
      <c r="F20" s="29"/>
      <c r="G20" s="30"/>
      <c r="H20" s="29"/>
      <c r="I20" s="29"/>
      <c r="J20" s="29"/>
      <c r="K20" s="29"/>
      <c r="L20" s="29"/>
      <c r="M20" s="29"/>
      <c r="N20" s="29"/>
      <c r="O20" s="29"/>
      <c r="P20" s="29"/>
      <c r="Q20" s="29"/>
      <c r="R20" s="29"/>
      <c r="S20" s="29"/>
      <c r="T20" s="29"/>
      <c r="U20" s="29"/>
      <c r="W20" s="155" t="s">
        <v>291</v>
      </c>
      <c r="X20" s="226">
        <f t="shared" ref="X20:Z20" si="0">+AVERAGE(X7:X17)</f>
        <v>2.2727272727272728E-2</v>
      </c>
      <c r="Y20" s="226">
        <f t="shared" si="0"/>
        <v>0.13600000000000001</v>
      </c>
      <c r="Z20" s="226">
        <f t="shared" si="0"/>
        <v>0.51</v>
      </c>
      <c r="AA20" s="226">
        <f>+AVERAGE(AA7:AA17)</f>
        <v>0.20249999999999999</v>
      </c>
      <c r="AB20" s="156">
        <f>+SUM(X20:AA20)</f>
        <v>0.87122727272727274</v>
      </c>
    </row>
    <row r="21" spans="1:28" ht="15.75" x14ac:dyDescent="0.25">
      <c r="A21" s="29"/>
      <c r="B21" s="29"/>
      <c r="C21" s="29"/>
      <c r="D21" s="29"/>
      <c r="E21" s="29"/>
      <c r="F21" s="29"/>
      <c r="G21" s="30"/>
      <c r="H21" s="29"/>
      <c r="I21" s="29"/>
      <c r="J21" s="29"/>
      <c r="K21" s="29"/>
      <c r="L21" s="29"/>
      <c r="M21" s="29"/>
      <c r="N21" s="29"/>
      <c r="O21" s="29"/>
      <c r="P21" s="29"/>
      <c r="Q21" s="29"/>
      <c r="R21" s="29"/>
      <c r="S21" s="29"/>
      <c r="T21" s="29"/>
      <c r="U21" s="29"/>
      <c r="W21" s="155" t="s">
        <v>292</v>
      </c>
      <c r="X21" s="309">
        <f>+X20+Y20</f>
        <v>0.15872727272727274</v>
      </c>
      <c r="Y21" s="309"/>
      <c r="Z21" s="309">
        <f>+Z20+AA20</f>
        <v>0.71250000000000002</v>
      </c>
      <c r="AA21" s="309"/>
      <c r="AB21" s="157"/>
    </row>
  </sheetData>
  <mergeCells count="32">
    <mergeCell ref="A1:C3"/>
    <mergeCell ref="D1:AA3"/>
    <mergeCell ref="A4:W4"/>
    <mergeCell ref="X4:AB4"/>
    <mergeCell ref="A5:A6"/>
    <mergeCell ref="B5:B6"/>
    <mergeCell ref="C5:C6"/>
    <mergeCell ref="D5:D6"/>
    <mergeCell ref="E5:E6"/>
    <mergeCell ref="F5:F6"/>
    <mergeCell ref="X5:AA5"/>
    <mergeCell ref="AB5:AB6"/>
    <mergeCell ref="V5:V6"/>
    <mergeCell ref="W5:W6"/>
    <mergeCell ref="A7:A12"/>
    <mergeCell ref="B7:B12"/>
    <mergeCell ref="C7:C12"/>
    <mergeCell ref="D7:D12"/>
    <mergeCell ref="E7:E12"/>
    <mergeCell ref="F8:F12"/>
    <mergeCell ref="G5:G6"/>
    <mergeCell ref="H5:S5"/>
    <mergeCell ref="T5:T6"/>
    <mergeCell ref="U5:U6"/>
    <mergeCell ref="X21:Y21"/>
    <mergeCell ref="Z21:AA21"/>
    <mergeCell ref="A13:A17"/>
    <mergeCell ref="B13:B17"/>
    <mergeCell ref="C13:C17"/>
    <mergeCell ref="D13:D17"/>
    <mergeCell ref="E13:E17"/>
    <mergeCell ref="F13:F17"/>
  </mergeCells>
  <dataValidations count="3">
    <dataValidation allowBlank="1" showInputMessage="1" showErrorMessage="1" promptTitle="Logro" prompt="Se indica el resultado obtenido a la fecha de corte del seguimiento en las unidades establecidas" sqref="V5:V17"/>
    <dataValidation allowBlank="1" showInputMessage="1" showErrorMessage="1" promptTitle="Resultado" prompt="Meta establecida según la fecha de corte" sqref="X5 W5:W12 Y14:Y15 X6:Z12 AA7 AA9"/>
    <dataValidation allowBlank="1" showInputMessage="1" showErrorMessage="1" promptTitle="Acciones" prompt="Acciones que se emprenderán con el fin de contribuir a fortalecer o mejorar la situación encontrada" sqref="AB5:AB6 AB8:AB17"/>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19"/>
  <sheetViews>
    <sheetView workbookViewId="0">
      <selection activeCell="A16" sqref="A1:A1048576"/>
    </sheetView>
  </sheetViews>
  <sheetFormatPr baseColWidth="10" defaultRowHeight="15" x14ac:dyDescent="0.25"/>
  <cols>
    <col min="8" max="9" width="1.85546875" bestFit="1" customWidth="1"/>
    <col min="10" max="10" width="2.42578125" bestFit="1" customWidth="1"/>
    <col min="11" max="11" width="2.140625" bestFit="1" customWidth="1"/>
    <col min="12" max="12" width="2.42578125" bestFit="1" customWidth="1"/>
    <col min="13" max="14" width="1.85546875" bestFit="1" customWidth="1"/>
    <col min="15" max="15" width="2.140625" bestFit="1" customWidth="1"/>
    <col min="16" max="16" width="2" bestFit="1" customWidth="1"/>
    <col min="17" max="17" width="2.140625" bestFit="1" customWidth="1"/>
    <col min="18" max="19" width="2" bestFit="1" customWidth="1"/>
  </cols>
  <sheetData>
    <row r="1" spans="1:28" ht="24" x14ac:dyDescent="0.25">
      <c r="A1" s="373"/>
      <c r="B1" s="374"/>
      <c r="C1" s="347" t="s">
        <v>0</v>
      </c>
      <c r="D1" s="348"/>
      <c r="E1" s="348"/>
      <c r="F1" s="348"/>
      <c r="G1" s="348"/>
      <c r="H1" s="348"/>
      <c r="I1" s="348"/>
      <c r="J1" s="348"/>
      <c r="K1" s="348"/>
      <c r="L1" s="348"/>
      <c r="M1" s="348"/>
      <c r="N1" s="348"/>
      <c r="O1" s="348"/>
      <c r="P1" s="348"/>
      <c r="Q1" s="348"/>
      <c r="R1" s="348"/>
      <c r="S1" s="348"/>
      <c r="T1" s="348"/>
      <c r="U1" s="348"/>
      <c r="V1" s="348"/>
      <c r="W1" s="348"/>
      <c r="X1" s="348"/>
      <c r="Y1" s="348"/>
      <c r="Z1" s="348"/>
      <c r="AA1" s="349"/>
      <c r="AB1" s="31" t="s">
        <v>1</v>
      </c>
    </row>
    <row r="2" spans="1:28" x14ac:dyDescent="0.25">
      <c r="A2" s="375"/>
      <c r="B2" s="376"/>
      <c r="C2" s="379"/>
      <c r="D2" s="380"/>
      <c r="E2" s="380"/>
      <c r="F2" s="380"/>
      <c r="G2" s="380"/>
      <c r="H2" s="380"/>
      <c r="I2" s="380"/>
      <c r="J2" s="380"/>
      <c r="K2" s="380"/>
      <c r="L2" s="380"/>
      <c r="M2" s="380"/>
      <c r="N2" s="380"/>
      <c r="O2" s="380"/>
      <c r="P2" s="380"/>
      <c r="Q2" s="380"/>
      <c r="R2" s="380"/>
      <c r="S2" s="380"/>
      <c r="T2" s="380"/>
      <c r="U2" s="380"/>
      <c r="V2" s="380"/>
      <c r="W2" s="380"/>
      <c r="X2" s="380"/>
      <c r="Y2" s="380"/>
      <c r="Z2" s="380"/>
      <c r="AA2" s="381"/>
      <c r="AB2" s="32" t="s">
        <v>2</v>
      </c>
    </row>
    <row r="3" spans="1:28" ht="24.75" thickBot="1" x14ac:dyDescent="0.3">
      <c r="A3" s="377"/>
      <c r="B3" s="378"/>
      <c r="C3" s="382"/>
      <c r="D3" s="383"/>
      <c r="E3" s="383"/>
      <c r="F3" s="383"/>
      <c r="G3" s="383"/>
      <c r="H3" s="383"/>
      <c r="I3" s="383"/>
      <c r="J3" s="383"/>
      <c r="K3" s="383"/>
      <c r="L3" s="383"/>
      <c r="M3" s="383"/>
      <c r="N3" s="383"/>
      <c r="O3" s="383"/>
      <c r="P3" s="383"/>
      <c r="Q3" s="383"/>
      <c r="R3" s="383"/>
      <c r="S3" s="383"/>
      <c r="T3" s="383"/>
      <c r="U3" s="383"/>
      <c r="V3" s="383"/>
      <c r="W3" s="383"/>
      <c r="X3" s="380"/>
      <c r="Y3" s="380"/>
      <c r="Z3" s="380"/>
      <c r="AA3" s="381"/>
      <c r="AB3" s="33" t="s">
        <v>3</v>
      </c>
    </row>
    <row r="4" spans="1:28" ht="15.75" thickBot="1" x14ac:dyDescent="0.3">
      <c r="A4" s="347" t="s">
        <v>4</v>
      </c>
      <c r="B4" s="348"/>
      <c r="C4" s="348"/>
      <c r="D4" s="348"/>
      <c r="E4" s="348"/>
      <c r="F4" s="348"/>
      <c r="G4" s="384"/>
      <c r="H4" s="384"/>
      <c r="I4" s="384"/>
      <c r="J4" s="384"/>
      <c r="K4" s="384"/>
      <c r="L4" s="384"/>
      <c r="M4" s="384"/>
      <c r="N4" s="384"/>
      <c r="O4" s="384"/>
      <c r="P4" s="384"/>
      <c r="Q4" s="384"/>
      <c r="R4" s="384"/>
      <c r="S4" s="384"/>
      <c r="T4" s="384"/>
      <c r="U4" s="348"/>
      <c r="V4" s="348"/>
      <c r="W4" s="349"/>
      <c r="X4" s="385" t="s">
        <v>5</v>
      </c>
      <c r="Y4" s="386"/>
      <c r="Z4" s="386"/>
      <c r="AA4" s="386"/>
      <c r="AB4" s="387"/>
    </row>
    <row r="5" spans="1:28" ht="15.75" thickBot="1" x14ac:dyDescent="0.3">
      <c r="A5" s="388" t="s">
        <v>85</v>
      </c>
      <c r="B5" s="361" t="s">
        <v>7</v>
      </c>
      <c r="C5" s="361" t="s">
        <v>8</v>
      </c>
      <c r="D5" s="361" t="s">
        <v>9</v>
      </c>
      <c r="E5" s="361" t="s">
        <v>10</v>
      </c>
      <c r="F5" s="361" t="s">
        <v>11</v>
      </c>
      <c r="G5" s="371" t="s">
        <v>12</v>
      </c>
      <c r="H5" s="356" t="s">
        <v>13</v>
      </c>
      <c r="I5" s="357"/>
      <c r="J5" s="357"/>
      <c r="K5" s="357"/>
      <c r="L5" s="357"/>
      <c r="M5" s="357"/>
      <c r="N5" s="357"/>
      <c r="O5" s="357"/>
      <c r="P5" s="357"/>
      <c r="Q5" s="357"/>
      <c r="R5" s="357"/>
      <c r="S5" s="358"/>
      <c r="T5" s="359" t="s">
        <v>14</v>
      </c>
      <c r="U5" s="361" t="s">
        <v>15</v>
      </c>
      <c r="V5" s="361" t="s">
        <v>16</v>
      </c>
      <c r="W5" s="363" t="s">
        <v>17</v>
      </c>
      <c r="X5" s="390" t="s">
        <v>18</v>
      </c>
      <c r="Y5" s="391"/>
      <c r="Z5" s="391"/>
      <c r="AA5" s="392"/>
      <c r="AB5" s="393" t="s">
        <v>19</v>
      </c>
    </row>
    <row r="6" spans="1:28" ht="15.75" thickBot="1" x14ac:dyDescent="0.3">
      <c r="A6" s="389"/>
      <c r="B6" s="362"/>
      <c r="C6" s="362"/>
      <c r="D6" s="362"/>
      <c r="E6" s="362"/>
      <c r="F6" s="362"/>
      <c r="G6" s="372"/>
      <c r="H6" s="34" t="s">
        <v>20</v>
      </c>
      <c r="I6" s="35" t="s">
        <v>21</v>
      </c>
      <c r="J6" s="35" t="s">
        <v>22</v>
      </c>
      <c r="K6" s="35" t="s">
        <v>23</v>
      </c>
      <c r="L6" s="35" t="s">
        <v>22</v>
      </c>
      <c r="M6" s="35" t="s">
        <v>24</v>
      </c>
      <c r="N6" s="35" t="s">
        <v>24</v>
      </c>
      <c r="O6" s="35" t="s">
        <v>23</v>
      </c>
      <c r="P6" s="35" t="s">
        <v>25</v>
      </c>
      <c r="Q6" s="35" t="s">
        <v>26</v>
      </c>
      <c r="R6" s="35" t="s">
        <v>27</v>
      </c>
      <c r="S6" s="36" t="s">
        <v>28</v>
      </c>
      <c r="T6" s="360"/>
      <c r="U6" s="362"/>
      <c r="V6" s="362"/>
      <c r="W6" s="364"/>
      <c r="X6" s="37" t="s">
        <v>29</v>
      </c>
      <c r="Y6" s="38" t="s">
        <v>33</v>
      </c>
      <c r="Z6" s="38" t="s">
        <v>34</v>
      </c>
      <c r="AA6" s="38" t="s">
        <v>86</v>
      </c>
      <c r="AB6" s="394"/>
    </row>
    <row r="7" spans="1:28" ht="79.5" thickBot="1" x14ac:dyDescent="0.3">
      <c r="A7" s="395">
        <v>5</v>
      </c>
      <c r="B7" s="398" t="s">
        <v>87</v>
      </c>
      <c r="C7" s="365" t="s">
        <v>88</v>
      </c>
      <c r="D7" s="368" t="s">
        <v>89</v>
      </c>
      <c r="E7" s="368" t="s">
        <v>90</v>
      </c>
      <c r="F7" s="368" t="s">
        <v>91</v>
      </c>
      <c r="G7" s="39" t="s">
        <v>92</v>
      </c>
      <c r="H7" s="40"/>
      <c r="I7" s="40"/>
      <c r="J7" s="41" t="s">
        <v>31</v>
      </c>
      <c r="K7" s="40"/>
      <c r="L7" s="40"/>
      <c r="M7" s="40"/>
      <c r="N7" s="40"/>
      <c r="O7" s="40"/>
      <c r="P7" s="40"/>
      <c r="Q7" s="40"/>
      <c r="R7" s="40"/>
      <c r="S7" s="40"/>
      <c r="T7" s="39" t="s">
        <v>93</v>
      </c>
      <c r="U7" s="39" t="s">
        <v>94</v>
      </c>
      <c r="V7" s="42">
        <v>2017</v>
      </c>
      <c r="W7" s="43">
        <v>1</v>
      </c>
      <c r="X7" s="44">
        <v>1</v>
      </c>
      <c r="Y7" s="44">
        <v>0</v>
      </c>
      <c r="Z7" s="44">
        <v>0</v>
      </c>
      <c r="AA7" s="44">
        <v>1</v>
      </c>
      <c r="AB7" s="45" t="s">
        <v>95</v>
      </c>
    </row>
    <row r="8" spans="1:28" ht="124.5" thickBot="1" x14ac:dyDescent="0.3">
      <c r="A8" s="396"/>
      <c r="B8" s="399"/>
      <c r="C8" s="366"/>
      <c r="D8" s="369"/>
      <c r="E8" s="369"/>
      <c r="F8" s="369"/>
      <c r="G8" s="46" t="s">
        <v>96</v>
      </c>
      <c r="H8" s="47"/>
      <c r="I8" s="47"/>
      <c r="J8" s="48" t="s">
        <v>31</v>
      </c>
      <c r="K8" s="47"/>
      <c r="L8" s="47"/>
      <c r="M8" s="48" t="s">
        <v>31</v>
      </c>
      <c r="N8" s="47"/>
      <c r="O8" s="47"/>
      <c r="P8" s="48" t="s">
        <v>31</v>
      </c>
      <c r="Q8" s="47"/>
      <c r="R8" s="47"/>
      <c r="S8" s="48" t="s">
        <v>31</v>
      </c>
      <c r="T8" s="46" t="s">
        <v>97</v>
      </c>
      <c r="U8" s="46" t="s">
        <v>94</v>
      </c>
      <c r="V8" s="49">
        <v>2017</v>
      </c>
      <c r="W8" s="46">
        <v>4</v>
      </c>
      <c r="X8" s="50">
        <v>1</v>
      </c>
      <c r="Y8" s="50">
        <v>1</v>
      </c>
      <c r="Z8" s="50">
        <v>1</v>
      </c>
      <c r="AA8" s="44">
        <v>1</v>
      </c>
      <c r="AB8" s="45" t="s">
        <v>98</v>
      </c>
    </row>
    <row r="9" spans="1:28" ht="124.5" thickBot="1" x14ac:dyDescent="0.3">
      <c r="A9" s="396"/>
      <c r="B9" s="399"/>
      <c r="C9" s="366"/>
      <c r="D9" s="369"/>
      <c r="E9" s="369"/>
      <c r="F9" s="369"/>
      <c r="G9" s="46" t="s">
        <v>99</v>
      </c>
      <c r="H9" s="48" t="s">
        <v>31</v>
      </c>
      <c r="I9" s="48" t="s">
        <v>31</v>
      </c>
      <c r="J9" s="48" t="s">
        <v>31</v>
      </c>
      <c r="K9" s="48" t="s">
        <v>31</v>
      </c>
      <c r="L9" s="48" t="s">
        <v>31</v>
      </c>
      <c r="M9" s="48" t="s">
        <v>31</v>
      </c>
      <c r="N9" s="48" t="s">
        <v>31</v>
      </c>
      <c r="O9" s="48" t="s">
        <v>31</v>
      </c>
      <c r="P9" s="48" t="s">
        <v>31</v>
      </c>
      <c r="Q9" s="48" t="s">
        <v>31</v>
      </c>
      <c r="R9" s="48" t="s">
        <v>31</v>
      </c>
      <c r="S9" s="48" t="s">
        <v>31</v>
      </c>
      <c r="T9" s="46" t="s">
        <v>100</v>
      </c>
      <c r="U9" s="46" t="s">
        <v>101</v>
      </c>
      <c r="V9" s="49">
        <v>2017</v>
      </c>
      <c r="W9" s="51">
        <v>0.84</v>
      </c>
      <c r="X9" s="52">
        <v>0.68</v>
      </c>
      <c r="Y9" s="52">
        <v>0.69</v>
      </c>
      <c r="Z9" s="52">
        <v>0.87</v>
      </c>
      <c r="AA9" s="160">
        <v>0.96</v>
      </c>
      <c r="AB9" s="45" t="s">
        <v>102</v>
      </c>
    </row>
    <row r="10" spans="1:28" ht="124.5" thickBot="1" x14ac:dyDescent="0.3">
      <c r="A10" s="396"/>
      <c r="B10" s="399"/>
      <c r="C10" s="366"/>
      <c r="D10" s="369"/>
      <c r="E10" s="369"/>
      <c r="F10" s="369"/>
      <c r="G10" s="46" t="s">
        <v>103</v>
      </c>
      <c r="H10" s="48" t="s">
        <v>31</v>
      </c>
      <c r="I10" s="48" t="s">
        <v>31</v>
      </c>
      <c r="J10" s="48" t="s">
        <v>31</v>
      </c>
      <c r="K10" s="48" t="s">
        <v>31</v>
      </c>
      <c r="L10" s="48" t="s">
        <v>31</v>
      </c>
      <c r="M10" s="48" t="s">
        <v>31</v>
      </c>
      <c r="N10" s="48" t="s">
        <v>31</v>
      </c>
      <c r="O10" s="48" t="s">
        <v>31</v>
      </c>
      <c r="P10" s="48" t="s">
        <v>31</v>
      </c>
      <c r="Q10" s="48" t="s">
        <v>31</v>
      </c>
      <c r="R10" s="48" t="s">
        <v>31</v>
      </c>
      <c r="S10" s="48" t="s">
        <v>31</v>
      </c>
      <c r="T10" s="46" t="s">
        <v>104</v>
      </c>
      <c r="U10" s="46" t="s">
        <v>105</v>
      </c>
      <c r="V10" s="49">
        <v>2017</v>
      </c>
      <c r="W10" s="51">
        <v>0.84</v>
      </c>
      <c r="X10" s="52">
        <v>0.31</v>
      </c>
      <c r="Y10" s="52">
        <v>0.64</v>
      </c>
      <c r="Z10" s="52">
        <v>0.71</v>
      </c>
      <c r="AA10" s="53">
        <v>0.54</v>
      </c>
      <c r="AB10" s="45" t="s">
        <v>106</v>
      </c>
    </row>
    <row r="11" spans="1:28" ht="146.25" x14ac:dyDescent="0.25">
      <c r="A11" s="396"/>
      <c r="B11" s="399"/>
      <c r="C11" s="366"/>
      <c r="D11" s="369"/>
      <c r="E11" s="369"/>
      <c r="F11" s="369"/>
      <c r="G11" s="46" t="s">
        <v>107</v>
      </c>
      <c r="H11" s="48" t="s">
        <v>31</v>
      </c>
      <c r="I11" s="48" t="s">
        <v>31</v>
      </c>
      <c r="J11" s="48" t="s">
        <v>31</v>
      </c>
      <c r="K11" s="48" t="s">
        <v>31</v>
      </c>
      <c r="L11" s="48" t="s">
        <v>31</v>
      </c>
      <c r="M11" s="48" t="s">
        <v>31</v>
      </c>
      <c r="N11" s="48" t="s">
        <v>31</v>
      </c>
      <c r="O11" s="48" t="s">
        <v>31</v>
      </c>
      <c r="P11" s="48" t="s">
        <v>31</v>
      </c>
      <c r="Q11" s="48" t="s">
        <v>31</v>
      </c>
      <c r="R11" s="48" t="s">
        <v>31</v>
      </c>
      <c r="S11" s="48" t="s">
        <v>31</v>
      </c>
      <c r="T11" s="46" t="s">
        <v>108</v>
      </c>
      <c r="U11" s="46" t="s">
        <v>105</v>
      </c>
      <c r="V11" s="49">
        <v>2017</v>
      </c>
      <c r="W11" s="51">
        <v>0.84</v>
      </c>
      <c r="X11" s="52">
        <v>0.25</v>
      </c>
      <c r="Y11" s="52">
        <v>1</v>
      </c>
      <c r="Z11" s="52">
        <v>0.75</v>
      </c>
      <c r="AA11" s="53">
        <v>0.63</v>
      </c>
      <c r="AB11" s="45" t="s">
        <v>109</v>
      </c>
    </row>
    <row r="12" spans="1:28" ht="79.5" thickBot="1" x14ac:dyDescent="0.3">
      <c r="A12" s="396"/>
      <c r="B12" s="399"/>
      <c r="C12" s="366"/>
      <c r="D12" s="369"/>
      <c r="E12" s="369"/>
      <c r="F12" s="369"/>
      <c r="G12" s="46" t="s">
        <v>110</v>
      </c>
      <c r="H12" s="47"/>
      <c r="I12" s="47"/>
      <c r="J12" s="48" t="s">
        <v>31</v>
      </c>
      <c r="K12" s="47"/>
      <c r="L12" s="47"/>
      <c r="M12" s="48" t="s">
        <v>31</v>
      </c>
      <c r="N12" s="47"/>
      <c r="O12" s="47"/>
      <c r="P12" s="48" t="s">
        <v>31</v>
      </c>
      <c r="Q12" s="47"/>
      <c r="R12" s="47"/>
      <c r="S12" s="48" t="s">
        <v>31</v>
      </c>
      <c r="T12" s="46" t="s">
        <v>111</v>
      </c>
      <c r="U12" s="46" t="s">
        <v>94</v>
      </c>
      <c r="V12" s="49">
        <v>2017</v>
      </c>
      <c r="W12" s="54">
        <v>4</v>
      </c>
      <c r="X12" s="55">
        <v>1</v>
      </c>
      <c r="Y12" s="55">
        <v>1</v>
      </c>
      <c r="Z12" s="55">
        <v>1</v>
      </c>
      <c r="AA12" s="55">
        <v>1</v>
      </c>
      <c r="AB12" s="45" t="s">
        <v>112</v>
      </c>
    </row>
    <row r="13" spans="1:28" ht="90.75" thickBot="1" x14ac:dyDescent="0.3">
      <c r="A13" s="396"/>
      <c r="B13" s="399"/>
      <c r="C13" s="366"/>
      <c r="D13" s="369"/>
      <c r="E13" s="369"/>
      <c r="F13" s="369"/>
      <c r="G13" s="46" t="s">
        <v>113</v>
      </c>
      <c r="H13" s="48" t="s">
        <v>31</v>
      </c>
      <c r="I13" s="48" t="s">
        <v>31</v>
      </c>
      <c r="J13" s="48" t="s">
        <v>31</v>
      </c>
      <c r="K13" s="48" t="s">
        <v>31</v>
      </c>
      <c r="L13" s="48" t="s">
        <v>31</v>
      </c>
      <c r="M13" s="48" t="s">
        <v>31</v>
      </c>
      <c r="N13" s="48" t="s">
        <v>31</v>
      </c>
      <c r="O13" s="48" t="s">
        <v>31</v>
      </c>
      <c r="P13" s="48" t="s">
        <v>31</v>
      </c>
      <c r="Q13" s="48" t="s">
        <v>31</v>
      </c>
      <c r="R13" s="48" t="s">
        <v>31</v>
      </c>
      <c r="S13" s="48" t="s">
        <v>31</v>
      </c>
      <c r="T13" s="46" t="s">
        <v>114</v>
      </c>
      <c r="U13" s="46" t="s">
        <v>94</v>
      </c>
      <c r="V13" s="49">
        <v>2017</v>
      </c>
      <c r="W13" s="51">
        <v>1</v>
      </c>
      <c r="X13" s="52">
        <v>1</v>
      </c>
      <c r="Y13" s="159">
        <v>1</v>
      </c>
      <c r="Z13" s="52">
        <v>1</v>
      </c>
      <c r="AA13" s="53">
        <v>1</v>
      </c>
      <c r="AB13" s="45" t="s">
        <v>115</v>
      </c>
    </row>
    <row r="14" spans="1:28" ht="101.25" x14ac:dyDescent="0.25">
      <c r="A14" s="396"/>
      <c r="B14" s="399"/>
      <c r="C14" s="366"/>
      <c r="D14" s="369"/>
      <c r="E14" s="369"/>
      <c r="F14" s="369"/>
      <c r="G14" s="46" t="s">
        <v>116</v>
      </c>
      <c r="H14" s="48" t="s">
        <v>31</v>
      </c>
      <c r="I14" s="48" t="s">
        <v>31</v>
      </c>
      <c r="J14" s="48" t="s">
        <v>31</v>
      </c>
      <c r="K14" s="48" t="s">
        <v>31</v>
      </c>
      <c r="L14" s="48" t="s">
        <v>31</v>
      </c>
      <c r="M14" s="48" t="s">
        <v>31</v>
      </c>
      <c r="N14" s="48" t="s">
        <v>31</v>
      </c>
      <c r="O14" s="48" t="s">
        <v>31</v>
      </c>
      <c r="P14" s="48" t="s">
        <v>31</v>
      </c>
      <c r="Q14" s="48" t="s">
        <v>31</v>
      </c>
      <c r="R14" s="48" t="s">
        <v>31</v>
      </c>
      <c r="S14" s="48" t="s">
        <v>31</v>
      </c>
      <c r="T14" s="46" t="s">
        <v>117</v>
      </c>
      <c r="U14" s="46" t="s">
        <v>94</v>
      </c>
      <c r="V14" s="49">
        <v>2017</v>
      </c>
      <c r="W14" s="51">
        <v>1</v>
      </c>
      <c r="X14" s="52">
        <v>0.96</v>
      </c>
      <c r="Y14" s="52">
        <v>1</v>
      </c>
      <c r="Z14" s="52">
        <v>1</v>
      </c>
      <c r="AA14" s="56">
        <v>1</v>
      </c>
      <c r="AB14" s="45" t="s">
        <v>118</v>
      </c>
    </row>
    <row r="15" spans="1:28" ht="90.75" thickBot="1" x14ac:dyDescent="0.3">
      <c r="A15" s="397"/>
      <c r="B15" s="400"/>
      <c r="C15" s="367"/>
      <c r="D15" s="370"/>
      <c r="E15" s="370"/>
      <c r="F15" s="370"/>
      <c r="G15" s="57" t="s">
        <v>119</v>
      </c>
      <c r="H15" s="58"/>
      <c r="I15" s="58"/>
      <c r="J15" s="59" t="s">
        <v>31</v>
      </c>
      <c r="K15" s="59" t="s">
        <v>31</v>
      </c>
      <c r="L15" s="59" t="s">
        <v>31</v>
      </c>
      <c r="M15" s="59" t="s">
        <v>31</v>
      </c>
      <c r="N15" s="59" t="s">
        <v>31</v>
      </c>
      <c r="O15" s="59" t="s">
        <v>31</v>
      </c>
      <c r="P15" s="59" t="s">
        <v>31</v>
      </c>
      <c r="Q15" s="59" t="s">
        <v>31</v>
      </c>
      <c r="R15" s="59" t="s">
        <v>31</v>
      </c>
      <c r="S15" s="59" t="s">
        <v>31</v>
      </c>
      <c r="T15" s="57" t="s">
        <v>120</v>
      </c>
      <c r="U15" s="57" t="s">
        <v>121</v>
      </c>
      <c r="V15" s="57">
        <v>2017</v>
      </c>
      <c r="W15" s="60">
        <v>1</v>
      </c>
      <c r="X15" s="61">
        <v>0.67</v>
      </c>
      <c r="Y15" s="61">
        <v>0.61</v>
      </c>
      <c r="Z15" s="158">
        <v>1</v>
      </c>
      <c r="AA15" s="61">
        <v>1</v>
      </c>
      <c r="AB15" s="62" t="s">
        <v>122</v>
      </c>
    </row>
    <row r="17" spans="23:28" x14ac:dyDescent="0.25">
      <c r="W17" s="154" t="s">
        <v>290</v>
      </c>
      <c r="X17" s="155" t="s">
        <v>285</v>
      </c>
      <c r="Y17" s="155" t="s">
        <v>286</v>
      </c>
      <c r="Z17" s="155" t="s">
        <v>287</v>
      </c>
      <c r="AA17" s="155" t="s">
        <v>288</v>
      </c>
      <c r="AB17" s="155" t="s">
        <v>289</v>
      </c>
    </row>
    <row r="18" spans="23:28" x14ac:dyDescent="0.25">
      <c r="W18" s="155" t="s">
        <v>291</v>
      </c>
      <c r="X18" s="156">
        <f>+AVERAGE(X7:X15)</f>
        <v>0.76333333333333331</v>
      </c>
      <c r="Y18" s="156">
        <v>0.88</v>
      </c>
      <c r="Z18" s="156">
        <v>0.93</v>
      </c>
      <c r="AA18" s="156">
        <f>+AVERAGE(AA7:AA15)</f>
        <v>0.90333333333333321</v>
      </c>
      <c r="AB18" s="156">
        <v>0.87</v>
      </c>
    </row>
    <row r="19" spans="23:28" x14ac:dyDescent="0.25">
      <c r="W19" s="155" t="s">
        <v>292</v>
      </c>
      <c r="X19" s="309" t="s">
        <v>293</v>
      </c>
      <c r="Y19" s="309"/>
      <c r="Z19" s="309" t="s">
        <v>293</v>
      </c>
      <c r="AA19" s="309"/>
      <c r="AB19" s="157"/>
    </row>
  </sheetData>
  <mergeCells count="26">
    <mergeCell ref="X19:Y19"/>
    <mergeCell ref="Z19:AA19"/>
    <mergeCell ref="A1:B3"/>
    <mergeCell ref="C1:AA3"/>
    <mergeCell ref="A4:W4"/>
    <mergeCell ref="X4:AB4"/>
    <mergeCell ref="A5:A6"/>
    <mergeCell ref="B5:B6"/>
    <mergeCell ref="C5:C6"/>
    <mergeCell ref="D5:D6"/>
    <mergeCell ref="E5:E6"/>
    <mergeCell ref="F5:F6"/>
    <mergeCell ref="X5:AA5"/>
    <mergeCell ref="AB5:AB6"/>
    <mergeCell ref="A7:A15"/>
    <mergeCell ref="B7:B15"/>
    <mergeCell ref="C7:C15"/>
    <mergeCell ref="D7:D15"/>
    <mergeCell ref="E7:E15"/>
    <mergeCell ref="F7:F15"/>
    <mergeCell ref="G5:G6"/>
    <mergeCell ref="H5:S5"/>
    <mergeCell ref="T5:T6"/>
    <mergeCell ref="U5:U6"/>
    <mergeCell ref="V5:V6"/>
    <mergeCell ref="W5:W6"/>
  </mergeCells>
  <dataValidations count="3">
    <dataValidation allowBlank="1" showInputMessage="1" showErrorMessage="1" promptTitle="Resultado" prompt="Meta establecida según la fecha de corte" sqref="W5:W6 X5 X6:Z6"/>
    <dataValidation allowBlank="1" showInputMessage="1" showErrorMessage="1" promptTitle="Logro" prompt="Se indica el resultado obtenido a la fecha de corte del seguimiento en las unidades establecidas" sqref="V5:V6"/>
    <dataValidation allowBlank="1" showInputMessage="1" showErrorMessage="1" promptTitle="Acciones" prompt="Acciones que se emprenderán con el fin de contribuir a fortalecer o mejorar la situación encontrada" sqref="AB5"/>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33"/>
  <sheetViews>
    <sheetView zoomScaleNormal="100" zoomScalePageLayoutView="70" workbookViewId="0">
      <selection activeCell="AB48" sqref="AB48"/>
    </sheetView>
  </sheetViews>
  <sheetFormatPr baseColWidth="10" defaultRowHeight="15" x14ac:dyDescent="0.25"/>
  <cols>
    <col min="2" max="2" width="17.7109375" customWidth="1"/>
    <col min="8" max="9" width="2.85546875" bestFit="1" customWidth="1"/>
    <col min="10" max="10" width="3.140625" bestFit="1" customWidth="1"/>
    <col min="11" max="11" width="3" bestFit="1" customWidth="1"/>
    <col min="12" max="12" width="3.140625" bestFit="1" customWidth="1"/>
    <col min="13" max="14" width="2.85546875" bestFit="1" customWidth="1"/>
    <col min="15" max="19" width="3" bestFit="1" customWidth="1"/>
    <col min="27" max="27" width="11.42578125" style="111"/>
    <col min="28" max="28" width="25.5703125" customWidth="1"/>
  </cols>
  <sheetData>
    <row r="1" spans="1:28" ht="19.5" customHeight="1" x14ac:dyDescent="0.25">
      <c r="A1" s="412"/>
      <c r="B1" s="412"/>
      <c r="C1" s="406" t="s">
        <v>0</v>
      </c>
      <c r="D1" s="406"/>
      <c r="E1" s="406"/>
      <c r="F1" s="406"/>
      <c r="G1" s="406"/>
      <c r="H1" s="406"/>
      <c r="I1" s="406"/>
      <c r="J1" s="406"/>
      <c r="K1" s="406"/>
      <c r="L1" s="406"/>
      <c r="M1" s="406"/>
      <c r="N1" s="406"/>
      <c r="O1" s="406"/>
      <c r="P1" s="406"/>
      <c r="Q1" s="406"/>
      <c r="R1" s="406"/>
      <c r="S1" s="406"/>
      <c r="T1" s="406"/>
      <c r="U1" s="406"/>
      <c r="V1" s="406"/>
      <c r="W1" s="406"/>
      <c r="X1" s="406"/>
      <c r="Y1" s="406"/>
      <c r="Z1" s="406"/>
      <c r="AA1" s="406"/>
      <c r="AB1" s="63" t="s">
        <v>1</v>
      </c>
    </row>
    <row r="2" spans="1:28" ht="21" customHeight="1" x14ac:dyDescent="0.25">
      <c r="A2" s="412"/>
      <c r="B2" s="412"/>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63" t="s">
        <v>2</v>
      </c>
    </row>
    <row r="3" spans="1:28" ht="19.5" customHeight="1" x14ac:dyDescent="0.25">
      <c r="A3" s="412"/>
      <c r="B3" s="412"/>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63" t="s">
        <v>3</v>
      </c>
    </row>
    <row r="4" spans="1:28" x14ac:dyDescent="0.25">
      <c r="A4" s="413" t="s">
        <v>4</v>
      </c>
      <c r="B4" s="413"/>
      <c r="C4" s="413"/>
      <c r="D4" s="413"/>
      <c r="E4" s="413"/>
      <c r="F4" s="413"/>
      <c r="G4" s="413"/>
      <c r="H4" s="413"/>
      <c r="I4" s="413"/>
      <c r="J4" s="413"/>
      <c r="K4" s="413"/>
      <c r="L4" s="413"/>
      <c r="M4" s="413"/>
      <c r="N4" s="413"/>
      <c r="O4" s="413"/>
      <c r="P4" s="413"/>
      <c r="Q4" s="413"/>
      <c r="R4" s="413"/>
      <c r="S4" s="413"/>
      <c r="T4" s="413"/>
      <c r="U4" s="413"/>
      <c r="V4" s="413"/>
      <c r="W4" s="413"/>
      <c r="X4" s="413" t="s">
        <v>5</v>
      </c>
      <c r="Y4" s="413"/>
      <c r="Z4" s="413"/>
      <c r="AA4" s="413"/>
      <c r="AB4" s="406" t="s">
        <v>123</v>
      </c>
    </row>
    <row r="5" spans="1:28" x14ac:dyDescent="0.25">
      <c r="A5" s="361" t="s">
        <v>6</v>
      </c>
      <c r="B5" s="361" t="s">
        <v>7</v>
      </c>
      <c r="C5" s="408" t="s">
        <v>8</v>
      </c>
      <c r="D5" s="361" t="s">
        <v>9</v>
      </c>
      <c r="E5" s="361" t="s">
        <v>10</v>
      </c>
      <c r="F5" s="361" t="s">
        <v>11</v>
      </c>
      <c r="G5" s="361" t="s">
        <v>12</v>
      </c>
      <c r="H5" s="361" t="s">
        <v>13</v>
      </c>
      <c r="I5" s="361"/>
      <c r="J5" s="361"/>
      <c r="K5" s="361"/>
      <c r="L5" s="361"/>
      <c r="M5" s="361"/>
      <c r="N5" s="361"/>
      <c r="O5" s="361"/>
      <c r="P5" s="361"/>
      <c r="Q5" s="361"/>
      <c r="R5" s="361"/>
      <c r="S5" s="361"/>
      <c r="T5" s="361" t="s">
        <v>124</v>
      </c>
      <c r="U5" s="409" t="s">
        <v>125</v>
      </c>
      <c r="V5" s="409" t="s">
        <v>16</v>
      </c>
      <c r="W5" s="409" t="s">
        <v>17</v>
      </c>
      <c r="X5" s="361" t="s">
        <v>18</v>
      </c>
      <c r="Y5" s="361"/>
      <c r="Z5" s="361"/>
      <c r="AA5" s="361"/>
      <c r="AB5" s="407"/>
    </row>
    <row r="6" spans="1:28" x14ac:dyDescent="0.25">
      <c r="A6" s="361"/>
      <c r="B6" s="361"/>
      <c r="C6" s="408"/>
      <c r="D6" s="361"/>
      <c r="E6" s="361"/>
      <c r="F6" s="361"/>
      <c r="G6" s="361"/>
      <c r="H6" s="64" t="s">
        <v>20</v>
      </c>
      <c r="I6" s="64" t="s">
        <v>21</v>
      </c>
      <c r="J6" s="64" t="s">
        <v>22</v>
      </c>
      <c r="K6" s="64" t="s">
        <v>23</v>
      </c>
      <c r="L6" s="64" t="s">
        <v>22</v>
      </c>
      <c r="M6" s="64" t="s">
        <v>24</v>
      </c>
      <c r="N6" s="64" t="s">
        <v>24</v>
      </c>
      <c r="O6" s="64" t="s">
        <v>23</v>
      </c>
      <c r="P6" s="64" t="s">
        <v>25</v>
      </c>
      <c r="Q6" s="64" t="s">
        <v>26</v>
      </c>
      <c r="R6" s="64" t="s">
        <v>27</v>
      </c>
      <c r="S6" s="64" t="s">
        <v>28</v>
      </c>
      <c r="T6" s="361"/>
      <c r="U6" s="409"/>
      <c r="V6" s="409"/>
      <c r="W6" s="409"/>
      <c r="X6" s="65" t="s">
        <v>29</v>
      </c>
      <c r="Y6" s="65" t="s">
        <v>126</v>
      </c>
      <c r="Z6" s="65" t="s">
        <v>34</v>
      </c>
      <c r="AA6" s="232" t="s">
        <v>86</v>
      </c>
      <c r="AB6" s="407"/>
    </row>
    <row r="7" spans="1:28" ht="300" x14ac:dyDescent="0.25">
      <c r="A7" s="414">
        <v>1</v>
      </c>
      <c r="B7" s="404" t="s">
        <v>127</v>
      </c>
      <c r="C7" s="401" t="s">
        <v>128</v>
      </c>
      <c r="D7" s="405" t="s">
        <v>129</v>
      </c>
      <c r="E7" s="401" t="s">
        <v>130</v>
      </c>
      <c r="F7" s="13" t="s">
        <v>131</v>
      </c>
      <c r="G7" s="66" t="s">
        <v>132</v>
      </c>
      <c r="H7" s="67" t="s">
        <v>31</v>
      </c>
      <c r="I7" s="67" t="s">
        <v>31</v>
      </c>
      <c r="J7" s="67" t="s">
        <v>31</v>
      </c>
      <c r="K7" s="67" t="s">
        <v>31</v>
      </c>
      <c r="L7" s="67" t="s">
        <v>31</v>
      </c>
      <c r="M7" s="67" t="s">
        <v>31</v>
      </c>
      <c r="N7" s="67" t="s">
        <v>31</v>
      </c>
      <c r="O7" s="67" t="s">
        <v>31</v>
      </c>
      <c r="P7" s="67" t="s">
        <v>31</v>
      </c>
      <c r="Q7" s="67" t="s">
        <v>31</v>
      </c>
      <c r="R7" s="67" t="s">
        <v>31</v>
      </c>
      <c r="S7" s="67" t="s">
        <v>31</v>
      </c>
      <c r="T7" s="13" t="s">
        <v>133</v>
      </c>
      <c r="U7" s="68" t="s">
        <v>134</v>
      </c>
      <c r="V7" s="69">
        <v>2017</v>
      </c>
      <c r="W7" s="70">
        <v>1</v>
      </c>
      <c r="X7" s="70">
        <v>0.3</v>
      </c>
      <c r="Y7" s="70">
        <v>0.3</v>
      </c>
      <c r="Z7" s="70">
        <v>0.3</v>
      </c>
      <c r="AA7" s="70">
        <v>0.1</v>
      </c>
      <c r="AB7" s="71" t="s">
        <v>135</v>
      </c>
    </row>
    <row r="8" spans="1:28" ht="228" x14ac:dyDescent="0.25">
      <c r="A8" s="414"/>
      <c r="B8" s="404"/>
      <c r="C8" s="401"/>
      <c r="D8" s="405"/>
      <c r="E8" s="401"/>
      <c r="F8" s="13" t="s">
        <v>136</v>
      </c>
      <c r="G8" s="72" t="s">
        <v>137</v>
      </c>
      <c r="H8" s="67"/>
      <c r="I8" s="67"/>
      <c r="J8" s="67"/>
      <c r="K8" s="67"/>
      <c r="L8" s="67">
        <v>1</v>
      </c>
      <c r="M8" s="67"/>
      <c r="N8" s="67"/>
      <c r="O8" s="67"/>
      <c r="P8" s="67"/>
      <c r="Q8" s="67"/>
      <c r="R8" s="67"/>
      <c r="S8" s="67"/>
      <c r="T8" s="13" t="s">
        <v>138</v>
      </c>
      <c r="U8" s="68" t="s">
        <v>134</v>
      </c>
      <c r="V8" s="69">
        <v>2017</v>
      </c>
      <c r="W8" s="70">
        <v>1</v>
      </c>
      <c r="X8" s="70">
        <v>0</v>
      </c>
      <c r="Y8" s="70">
        <v>0.3</v>
      </c>
      <c r="Z8" s="70">
        <v>0.5</v>
      </c>
      <c r="AA8" s="70">
        <v>0.2</v>
      </c>
      <c r="AB8" s="73" t="s">
        <v>139</v>
      </c>
    </row>
    <row r="9" spans="1:28" ht="180" x14ac:dyDescent="0.25">
      <c r="A9" s="414"/>
      <c r="B9" s="404"/>
      <c r="C9" s="401"/>
      <c r="D9" s="405"/>
      <c r="E9" s="401"/>
      <c r="F9" s="417" t="s">
        <v>140</v>
      </c>
      <c r="G9" s="72" t="s">
        <v>141</v>
      </c>
      <c r="H9" s="67" t="s">
        <v>31</v>
      </c>
      <c r="I9" s="67" t="s">
        <v>31</v>
      </c>
      <c r="J9" s="67" t="s">
        <v>31</v>
      </c>
      <c r="K9" s="67"/>
      <c r="L9" s="67"/>
      <c r="M9" s="67"/>
      <c r="N9" s="67"/>
      <c r="O9" s="67"/>
      <c r="P9" s="67"/>
      <c r="Q9" s="67"/>
      <c r="R9" s="67"/>
      <c r="S9" s="67"/>
      <c r="T9" s="13" t="s">
        <v>142</v>
      </c>
      <c r="U9" s="68" t="s">
        <v>134</v>
      </c>
      <c r="V9" s="69">
        <v>2017</v>
      </c>
      <c r="W9" s="70">
        <v>1</v>
      </c>
      <c r="X9" s="70">
        <v>0.34</v>
      </c>
      <c r="Y9" s="74">
        <v>0.33</v>
      </c>
      <c r="Z9" s="74">
        <v>0.33</v>
      </c>
      <c r="AA9" s="271">
        <v>0</v>
      </c>
      <c r="AB9" s="75" t="s">
        <v>143</v>
      </c>
    </row>
    <row r="10" spans="1:28" ht="156" x14ac:dyDescent="0.25">
      <c r="A10" s="414"/>
      <c r="B10" s="404"/>
      <c r="C10" s="401"/>
      <c r="D10" s="405"/>
      <c r="E10" s="401"/>
      <c r="F10" s="418"/>
      <c r="G10" s="72" t="s">
        <v>144</v>
      </c>
      <c r="H10" s="67"/>
      <c r="I10" s="67"/>
      <c r="J10" s="67"/>
      <c r="K10" s="67"/>
      <c r="L10" s="67"/>
      <c r="M10" s="67"/>
      <c r="N10" s="67"/>
      <c r="O10" s="67" t="s">
        <v>31</v>
      </c>
      <c r="P10" s="67"/>
      <c r="Q10" s="67"/>
      <c r="R10" s="67"/>
      <c r="S10" s="67"/>
      <c r="T10" s="13" t="s">
        <v>145</v>
      </c>
      <c r="U10" s="68" t="s">
        <v>134</v>
      </c>
      <c r="V10" s="69">
        <v>2017</v>
      </c>
      <c r="W10" s="70">
        <v>1</v>
      </c>
      <c r="X10" s="70">
        <v>0.33</v>
      </c>
      <c r="Y10" s="70">
        <v>0.33</v>
      </c>
      <c r="Z10" s="70">
        <v>0.34</v>
      </c>
      <c r="AA10" s="271">
        <v>0</v>
      </c>
      <c r="AB10" s="75" t="s">
        <v>146</v>
      </c>
    </row>
    <row r="11" spans="1:28" ht="288" x14ac:dyDescent="0.25">
      <c r="A11" s="414"/>
      <c r="B11" s="415"/>
      <c r="C11" s="402"/>
      <c r="D11" s="416"/>
      <c r="E11" s="402"/>
      <c r="F11" s="419"/>
      <c r="G11" s="72" t="s">
        <v>147</v>
      </c>
      <c r="H11" s="67" t="s">
        <v>31</v>
      </c>
      <c r="I11" s="67" t="s">
        <v>31</v>
      </c>
      <c r="J11" s="67" t="s">
        <v>31</v>
      </c>
      <c r="K11" s="67" t="s">
        <v>31</v>
      </c>
      <c r="L11" s="67" t="s">
        <v>31</v>
      </c>
      <c r="M11" s="67" t="s">
        <v>31</v>
      </c>
      <c r="N11" s="67" t="s">
        <v>31</v>
      </c>
      <c r="O11" s="67" t="s">
        <v>31</v>
      </c>
      <c r="P11" s="67" t="s">
        <v>31</v>
      </c>
      <c r="Q11" s="67" t="s">
        <v>31</v>
      </c>
      <c r="R11" s="67" t="s">
        <v>31</v>
      </c>
      <c r="S11" s="67" t="s">
        <v>31</v>
      </c>
      <c r="T11" s="13" t="s">
        <v>148</v>
      </c>
      <c r="U11" s="68" t="s">
        <v>134</v>
      </c>
      <c r="V11" s="69">
        <v>2017</v>
      </c>
      <c r="W11" s="70">
        <v>1</v>
      </c>
      <c r="X11" s="70">
        <v>0.25</v>
      </c>
      <c r="Y11" s="70">
        <v>0.25</v>
      </c>
      <c r="Z11" s="70">
        <v>0.25</v>
      </c>
      <c r="AA11" s="70">
        <v>0.25</v>
      </c>
      <c r="AB11" s="76" t="s">
        <v>149</v>
      </c>
    </row>
    <row r="12" spans="1:28" ht="156" x14ac:dyDescent="0.25">
      <c r="A12" s="403">
        <v>1</v>
      </c>
      <c r="B12" s="404" t="s">
        <v>127</v>
      </c>
      <c r="C12" s="401" t="s">
        <v>128</v>
      </c>
      <c r="D12" s="405" t="s">
        <v>129</v>
      </c>
      <c r="E12" s="401" t="s">
        <v>130</v>
      </c>
      <c r="F12" s="12" t="s">
        <v>150</v>
      </c>
      <c r="G12" s="72" t="s">
        <v>151</v>
      </c>
      <c r="H12" s="77" t="s">
        <v>31</v>
      </c>
      <c r="I12" s="77" t="s">
        <v>31</v>
      </c>
      <c r="J12" s="77" t="s">
        <v>31</v>
      </c>
      <c r="K12" s="77" t="s">
        <v>31</v>
      </c>
      <c r="L12" s="77" t="s">
        <v>31</v>
      </c>
      <c r="M12" s="78" t="s">
        <v>31</v>
      </c>
      <c r="N12" s="77" t="s">
        <v>31</v>
      </c>
      <c r="O12" s="77" t="s">
        <v>31</v>
      </c>
      <c r="P12" s="77" t="s">
        <v>31</v>
      </c>
      <c r="Q12" s="77" t="s">
        <v>31</v>
      </c>
      <c r="R12" s="77" t="s">
        <v>31</v>
      </c>
      <c r="S12" s="77" t="s">
        <v>31</v>
      </c>
      <c r="T12" s="12" t="s">
        <v>114</v>
      </c>
      <c r="U12" s="75" t="s">
        <v>134</v>
      </c>
      <c r="V12" s="79">
        <v>2017</v>
      </c>
      <c r="W12" s="80">
        <v>1</v>
      </c>
      <c r="X12" s="80">
        <v>0.25</v>
      </c>
      <c r="Y12" s="80">
        <v>0.25</v>
      </c>
      <c r="Z12" s="80">
        <v>0.25</v>
      </c>
      <c r="AA12" s="80">
        <v>0.25</v>
      </c>
      <c r="AB12" s="76" t="s">
        <v>152</v>
      </c>
    </row>
    <row r="13" spans="1:28" ht="144" x14ac:dyDescent="0.25">
      <c r="A13" s="403"/>
      <c r="B13" s="404"/>
      <c r="C13" s="401"/>
      <c r="D13" s="405"/>
      <c r="E13" s="401"/>
      <c r="F13" s="81" t="s">
        <v>153</v>
      </c>
      <c r="G13" s="72" t="s">
        <v>154</v>
      </c>
      <c r="H13" s="77" t="s">
        <v>31</v>
      </c>
      <c r="I13" s="77" t="s">
        <v>31</v>
      </c>
      <c r="J13" s="77" t="s">
        <v>31</v>
      </c>
      <c r="K13" s="77" t="s">
        <v>31</v>
      </c>
      <c r="L13" s="77" t="s">
        <v>31</v>
      </c>
      <c r="M13" s="78" t="s">
        <v>31</v>
      </c>
      <c r="N13" s="77" t="s">
        <v>31</v>
      </c>
      <c r="O13" s="77" t="s">
        <v>31</v>
      </c>
      <c r="P13" s="77" t="s">
        <v>31</v>
      </c>
      <c r="Q13" s="77" t="s">
        <v>31</v>
      </c>
      <c r="R13" s="77" t="s">
        <v>31</v>
      </c>
      <c r="S13" s="77" t="s">
        <v>31</v>
      </c>
      <c r="T13" s="12" t="s">
        <v>155</v>
      </c>
      <c r="U13" s="75" t="s">
        <v>156</v>
      </c>
      <c r="V13" s="79">
        <v>2017</v>
      </c>
      <c r="W13" s="80">
        <v>1</v>
      </c>
      <c r="X13" s="80">
        <v>0.3</v>
      </c>
      <c r="Y13" s="80">
        <v>0.3</v>
      </c>
      <c r="Z13" s="80">
        <v>0.3</v>
      </c>
      <c r="AA13" s="80">
        <v>0.1</v>
      </c>
      <c r="AB13" s="73" t="s">
        <v>157</v>
      </c>
    </row>
    <row r="14" spans="1:28" ht="108" x14ac:dyDescent="0.25">
      <c r="A14" s="403"/>
      <c r="B14" s="404"/>
      <c r="C14" s="401"/>
      <c r="D14" s="405"/>
      <c r="E14" s="401"/>
      <c r="F14" s="5" t="s">
        <v>158</v>
      </c>
      <c r="G14" s="72" t="s">
        <v>159</v>
      </c>
      <c r="H14" s="77"/>
      <c r="I14" s="77"/>
      <c r="J14" s="77"/>
      <c r="K14" s="77"/>
      <c r="L14" s="77" t="s">
        <v>31</v>
      </c>
      <c r="M14" s="78"/>
      <c r="N14" s="77" t="s">
        <v>31</v>
      </c>
      <c r="O14" s="77"/>
      <c r="P14" s="77"/>
      <c r="Q14" s="77"/>
      <c r="R14" s="77" t="s">
        <v>31</v>
      </c>
      <c r="S14" s="77"/>
      <c r="T14" s="12" t="s">
        <v>160</v>
      </c>
      <c r="U14" s="75" t="s">
        <v>134</v>
      </c>
      <c r="V14" s="79">
        <v>2017</v>
      </c>
      <c r="W14" s="80">
        <v>1</v>
      </c>
      <c r="X14" s="80">
        <v>0.3</v>
      </c>
      <c r="Y14" s="80">
        <v>0.7</v>
      </c>
      <c r="Z14" s="80">
        <v>0</v>
      </c>
      <c r="AA14" s="272">
        <v>0</v>
      </c>
      <c r="AB14" s="82" t="s">
        <v>161</v>
      </c>
    </row>
    <row r="15" spans="1:28" ht="192" x14ac:dyDescent="0.25">
      <c r="A15" s="403"/>
      <c r="B15" s="404"/>
      <c r="C15" s="401"/>
      <c r="D15" s="405"/>
      <c r="E15" s="401"/>
      <c r="F15" s="81" t="s">
        <v>162</v>
      </c>
      <c r="G15" s="72" t="s">
        <v>163</v>
      </c>
      <c r="H15" s="77" t="s">
        <v>31</v>
      </c>
      <c r="I15" s="77" t="s">
        <v>31</v>
      </c>
      <c r="J15" s="77" t="s">
        <v>31</v>
      </c>
      <c r="K15" s="77" t="s">
        <v>31</v>
      </c>
      <c r="L15" s="77" t="s">
        <v>31</v>
      </c>
      <c r="M15" s="78" t="s">
        <v>31</v>
      </c>
      <c r="N15" s="77" t="s">
        <v>31</v>
      </c>
      <c r="O15" s="77" t="s">
        <v>31</v>
      </c>
      <c r="P15" s="77" t="s">
        <v>31</v>
      </c>
      <c r="Q15" s="77" t="s">
        <v>31</v>
      </c>
      <c r="R15" s="77" t="s">
        <v>31</v>
      </c>
      <c r="S15" s="77" t="s">
        <v>31</v>
      </c>
      <c r="T15" s="12" t="s">
        <v>164</v>
      </c>
      <c r="U15" s="75" t="s">
        <v>134</v>
      </c>
      <c r="V15" s="79">
        <v>2017</v>
      </c>
      <c r="W15" s="80">
        <v>1</v>
      </c>
      <c r="X15" s="80">
        <v>0.25</v>
      </c>
      <c r="Y15" s="80">
        <v>0.25</v>
      </c>
      <c r="Z15" s="80">
        <v>0.25</v>
      </c>
      <c r="AA15" s="80">
        <v>0.25</v>
      </c>
      <c r="AB15" s="83" t="s">
        <v>165</v>
      </c>
    </row>
    <row r="16" spans="1:28" ht="156" x14ac:dyDescent="0.25">
      <c r="A16" s="403"/>
      <c r="B16" s="404"/>
      <c r="C16" s="401"/>
      <c r="D16" s="405"/>
      <c r="E16" s="401"/>
      <c r="F16" s="12" t="s">
        <v>166</v>
      </c>
      <c r="G16" s="72" t="s">
        <v>167</v>
      </c>
      <c r="H16" s="77" t="s">
        <v>31</v>
      </c>
      <c r="I16" s="77" t="s">
        <v>31</v>
      </c>
      <c r="J16" s="77" t="s">
        <v>31</v>
      </c>
      <c r="K16" s="77" t="s">
        <v>31</v>
      </c>
      <c r="L16" s="77" t="s">
        <v>31</v>
      </c>
      <c r="M16" s="78" t="s">
        <v>31</v>
      </c>
      <c r="N16" s="77" t="s">
        <v>31</v>
      </c>
      <c r="O16" s="77" t="s">
        <v>31</v>
      </c>
      <c r="P16" s="77" t="s">
        <v>31</v>
      </c>
      <c r="Q16" s="77" t="s">
        <v>31</v>
      </c>
      <c r="R16" s="77" t="s">
        <v>31</v>
      </c>
      <c r="S16" s="77" t="s">
        <v>31</v>
      </c>
      <c r="T16" s="12" t="s">
        <v>168</v>
      </c>
      <c r="U16" s="75" t="s">
        <v>134</v>
      </c>
      <c r="V16" s="79">
        <v>2017</v>
      </c>
      <c r="W16" s="80">
        <v>1</v>
      </c>
      <c r="X16" s="80">
        <v>0.25</v>
      </c>
      <c r="Y16" s="80">
        <v>0.25</v>
      </c>
      <c r="Z16" s="80">
        <v>0.25</v>
      </c>
      <c r="AA16" s="80">
        <v>0.25</v>
      </c>
      <c r="AB16" s="84" t="s">
        <v>169</v>
      </c>
    </row>
    <row r="17" spans="1:28" ht="132" x14ac:dyDescent="0.25">
      <c r="A17" s="403"/>
      <c r="B17" s="404"/>
      <c r="C17" s="401"/>
      <c r="D17" s="405"/>
      <c r="E17" s="401"/>
      <c r="F17" s="12" t="s">
        <v>170</v>
      </c>
      <c r="G17" s="72" t="s">
        <v>110</v>
      </c>
      <c r="H17" s="12"/>
      <c r="I17" s="12"/>
      <c r="J17" s="12">
        <v>1</v>
      </c>
      <c r="K17" s="12"/>
      <c r="L17" s="12"/>
      <c r="M17" s="85">
        <v>1</v>
      </c>
      <c r="N17" s="12"/>
      <c r="O17" s="12"/>
      <c r="P17" s="12">
        <v>1</v>
      </c>
      <c r="Q17" s="12"/>
      <c r="R17" s="12"/>
      <c r="S17" s="12">
        <v>1</v>
      </c>
      <c r="T17" s="12" t="s">
        <v>111</v>
      </c>
      <c r="U17" s="75" t="s">
        <v>134</v>
      </c>
      <c r="V17" s="79">
        <v>2017</v>
      </c>
      <c r="W17" s="80">
        <v>1</v>
      </c>
      <c r="X17" s="80">
        <v>0.25</v>
      </c>
      <c r="Y17" s="80">
        <v>0.25</v>
      </c>
      <c r="Z17" s="80">
        <v>0.25</v>
      </c>
      <c r="AA17" s="80">
        <v>0.25</v>
      </c>
      <c r="AB17" s="84" t="s">
        <v>171</v>
      </c>
    </row>
    <row r="18" spans="1:28" ht="312" x14ac:dyDescent="0.25">
      <c r="A18" s="403"/>
      <c r="B18" s="404"/>
      <c r="C18" s="401"/>
      <c r="D18" s="405"/>
      <c r="E18" s="401"/>
      <c r="F18" s="12" t="s">
        <v>172</v>
      </c>
      <c r="G18" s="72" t="s">
        <v>173</v>
      </c>
      <c r="H18" s="77" t="s">
        <v>31</v>
      </c>
      <c r="I18" s="77" t="s">
        <v>31</v>
      </c>
      <c r="J18" s="77" t="s">
        <v>31</v>
      </c>
      <c r="K18" s="77" t="s">
        <v>31</v>
      </c>
      <c r="L18" s="77" t="s">
        <v>31</v>
      </c>
      <c r="M18" s="78" t="s">
        <v>31</v>
      </c>
      <c r="N18" s="77" t="s">
        <v>31</v>
      </c>
      <c r="O18" s="77" t="s">
        <v>31</v>
      </c>
      <c r="P18" s="77" t="s">
        <v>31</v>
      </c>
      <c r="Q18" s="77" t="s">
        <v>31</v>
      </c>
      <c r="R18" s="77" t="s">
        <v>31</v>
      </c>
      <c r="S18" s="77" t="s">
        <v>31</v>
      </c>
      <c r="T18" s="12" t="s">
        <v>174</v>
      </c>
      <c r="U18" s="75" t="s">
        <v>134</v>
      </c>
      <c r="V18" s="79">
        <v>2017</v>
      </c>
      <c r="W18" s="80">
        <v>1</v>
      </c>
      <c r="X18" s="80">
        <v>0.25</v>
      </c>
      <c r="Y18" s="80">
        <v>0.25</v>
      </c>
      <c r="Z18" s="80">
        <v>0.25</v>
      </c>
      <c r="AA18" s="80">
        <v>0.25</v>
      </c>
      <c r="AB18" s="84" t="s">
        <v>175</v>
      </c>
    </row>
    <row r="19" spans="1:28" ht="168" x14ac:dyDescent="0.25">
      <c r="A19" s="403"/>
      <c r="B19" s="404"/>
      <c r="C19" s="401"/>
      <c r="D19" s="405"/>
      <c r="E19" s="401"/>
      <c r="F19" s="12" t="s">
        <v>176</v>
      </c>
      <c r="G19" s="72" t="s">
        <v>177</v>
      </c>
      <c r="H19" s="77"/>
      <c r="I19" s="77"/>
      <c r="J19" s="77"/>
      <c r="K19" s="77">
        <v>1</v>
      </c>
      <c r="L19" s="77"/>
      <c r="M19" s="78"/>
      <c r="N19" s="77"/>
      <c r="O19" s="77"/>
      <c r="P19" s="77"/>
      <c r="Q19" s="77"/>
      <c r="R19" s="77"/>
      <c r="S19" s="77"/>
      <c r="T19" s="12" t="s">
        <v>178</v>
      </c>
      <c r="U19" s="75" t="s">
        <v>134</v>
      </c>
      <c r="V19" s="79">
        <v>2017</v>
      </c>
      <c r="W19" s="86">
        <v>1</v>
      </c>
      <c r="X19" s="86">
        <v>0.5</v>
      </c>
      <c r="Y19" s="87">
        <v>0.25</v>
      </c>
      <c r="Z19" s="87">
        <v>0.25</v>
      </c>
      <c r="AA19" s="272">
        <v>0</v>
      </c>
      <c r="AB19" s="82" t="s">
        <v>179</v>
      </c>
    </row>
    <row r="20" spans="1:28" ht="348" x14ac:dyDescent="0.25">
      <c r="A20" s="403"/>
      <c r="B20" s="404"/>
      <c r="C20" s="401"/>
      <c r="D20" s="405"/>
      <c r="E20" s="401"/>
      <c r="F20" s="12" t="s">
        <v>180</v>
      </c>
      <c r="G20" s="72" t="s">
        <v>181</v>
      </c>
      <c r="H20" s="77" t="s">
        <v>31</v>
      </c>
      <c r="I20" s="77" t="s">
        <v>31</v>
      </c>
      <c r="J20" s="77" t="s">
        <v>31</v>
      </c>
      <c r="K20" s="77" t="s">
        <v>31</v>
      </c>
      <c r="L20" s="77" t="s">
        <v>31</v>
      </c>
      <c r="M20" s="78" t="s">
        <v>31</v>
      </c>
      <c r="N20" s="77" t="s">
        <v>31</v>
      </c>
      <c r="O20" s="77" t="s">
        <v>31</v>
      </c>
      <c r="P20" s="77" t="s">
        <v>31</v>
      </c>
      <c r="Q20" s="77" t="s">
        <v>31</v>
      </c>
      <c r="R20" s="77" t="s">
        <v>31</v>
      </c>
      <c r="S20" s="77" t="s">
        <v>31</v>
      </c>
      <c r="T20" s="12" t="s">
        <v>182</v>
      </c>
      <c r="U20" s="75" t="s">
        <v>134</v>
      </c>
      <c r="V20" s="79">
        <v>2017</v>
      </c>
      <c r="W20" s="80">
        <v>1</v>
      </c>
      <c r="X20" s="80">
        <v>0.25</v>
      </c>
      <c r="Y20" s="80">
        <v>0.25</v>
      </c>
      <c r="Z20" s="80">
        <v>0.25</v>
      </c>
      <c r="AA20" s="80">
        <v>0.25</v>
      </c>
      <c r="AB20" s="73" t="s">
        <v>183</v>
      </c>
    </row>
    <row r="21" spans="1:28" ht="180" x14ac:dyDescent="0.25">
      <c r="A21" s="403"/>
      <c r="B21" s="404"/>
      <c r="C21" s="401"/>
      <c r="D21" s="405"/>
      <c r="E21" s="401"/>
      <c r="F21" s="12" t="s">
        <v>184</v>
      </c>
      <c r="G21" s="72" t="s">
        <v>185</v>
      </c>
      <c r="H21" s="77" t="s">
        <v>31</v>
      </c>
      <c r="I21" s="77" t="s">
        <v>31</v>
      </c>
      <c r="J21" s="77" t="s">
        <v>31</v>
      </c>
      <c r="K21" s="77" t="s">
        <v>31</v>
      </c>
      <c r="L21" s="77" t="s">
        <v>31</v>
      </c>
      <c r="M21" s="78" t="s">
        <v>31</v>
      </c>
      <c r="N21" s="77" t="s">
        <v>31</v>
      </c>
      <c r="O21" s="77" t="s">
        <v>31</v>
      </c>
      <c r="P21" s="77" t="s">
        <v>31</v>
      </c>
      <c r="Q21" s="77" t="s">
        <v>31</v>
      </c>
      <c r="R21" s="77" t="s">
        <v>31</v>
      </c>
      <c r="S21" s="77" t="s">
        <v>31</v>
      </c>
      <c r="T21" s="12" t="s">
        <v>182</v>
      </c>
      <c r="U21" s="75" t="s">
        <v>134</v>
      </c>
      <c r="V21" s="79">
        <v>2017</v>
      </c>
      <c r="W21" s="80">
        <v>1</v>
      </c>
      <c r="X21" s="80">
        <v>0.25</v>
      </c>
      <c r="Y21" s="80">
        <v>0.25</v>
      </c>
      <c r="Z21" s="80">
        <v>0.25</v>
      </c>
      <c r="AA21" s="80">
        <v>0.25</v>
      </c>
      <c r="AB21" s="88" t="s">
        <v>186</v>
      </c>
    </row>
    <row r="22" spans="1:28" ht="252" x14ac:dyDescent="0.25">
      <c r="A22" s="403">
        <v>1</v>
      </c>
      <c r="B22" s="404" t="s">
        <v>127</v>
      </c>
      <c r="C22" s="404" t="s">
        <v>187</v>
      </c>
      <c r="D22" s="405" t="s">
        <v>129</v>
      </c>
      <c r="E22" s="401" t="s">
        <v>188</v>
      </c>
      <c r="F22" s="12" t="s">
        <v>189</v>
      </c>
      <c r="G22" s="72" t="s">
        <v>190</v>
      </c>
      <c r="H22" s="77">
        <v>1</v>
      </c>
      <c r="I22" s="77">
        <v>1</v>
      </c>
      <c r="J22" s="77">
        <v>1</v>
      </c>
      <c r="K22" s="77">
        <v>1</v>
      </c>
      <c r="L22" s="77">
        <v>1</v>
      </c>
      <c r="M22" s="78">
        <v>1</v>
      </c>
      <c r="N22" s="77">
        <v>1</v>
      </c>
      <c r="O22" s="77"/>
      <c r="P22" s="77">
        <v>1</v>
      </c>
      <c r="Q22" s="77">
        <v>1</v>
      </c>
      <c r="R22" s="77">
        <v>1</v>
      </c>
      <c r="S22" s="77"/>
      <c r="T22" s="12" t="s">
        <v>191</v>
      </c>
      <c r="U22" s="75" t="s">
        <v>134</v>
      </c>
      <c r="V22" s="79">
        <v>2017</v>
      </c>
      <c r="W22" s="80">
        <v>1</v>
      </c>
      <c r="X22" s="80">
        <v>0.25</v>
      </c>
      <c r="Y22" s="80">
        <v>0.25</v>
      </c>
      <c r="Z22" s="80">
        <v>0.25</v>
      </c>
      <c r="AA22" s="80">
        <v>0.25</v>
      </c>
      <c r="AB22" s="73" t="s">
        <v>192</v>
      </c>
    </row>
    <row r="23" spans="1:28" ht="240" x14ac:dyDescent="0.25">
      <c r="A23" s="403"/>
      <c r="B23" s="404"/>
      <c r="C23" s="404"/>
      <c r="D23" s="405"/>
      <c r="E23" s="401"/>
      <c r="F23" s="12" t="s">
        <v>193</v>
      </c>
      <c r="G23" s="72" t="s">
        <v>194</v>
      </c>
      <c r="H23" s="89"/>
      <c r="I23" s="89"/>
      <c r="J23" s="89"/>
      <c r="K23" s="89"/>
      <c r="L23" s="89"/>
      <c r="M23" s="90"/>
      <c r="N23" s="89">
        <v>1</v>
      </c>
      <c r="O23" s="89"/>
      <c r="P23" s="89"/>
      <c r="Q23" s="89"/>
      <c r="R23" s="89"/>
      <c r="S23" s="89">
        <v>1</v>
      </c>
      <c r="T23" s="91" t="s">
        <v>195</v>
      </c>
      <c r="U23" s="92" t="s">
        <v>134</v>
      </c>
      <c r="V23" s="93">
        <v>2017</v>
      </c>
      <c r="W23" s="94" t="s">
        <v>196</v>
      </c>
      <c r="X23" s="95">
        <v>0.1</v>
      </c>
      <c r="Y23" s="80">
        <v>0.1</v>
      </c>
      <c r="Z23" s="80">
        <v>0.5</v>
      </c>
      <c r="AA23" s="95">
        <v>0.3</v>
      </c>
      <c r="AB23" s="84" t="s">
        <v>197</v>
      </c>
    </row>
    <row r="24" spans="1:28" ht="84" x14ac:dyDescent="0.25">
      <c r="A24" s="403"/>
      <c r="B24" s="404"/>
      <c r="C24" s="404"/>
      <c r="D24" s="405"/>
      <c r="E24" s="401"/>
      <c r="F24" s="12" t="s">
        <v>198</v>
      </c>
      <c r="G24" s="72" t="s">
        <v>199</v>
      </c>
      <c r="H24" s="89"/>
      <c r="I24" s="89"/>
      <c r="J24" s="89"/>
      <c r="K24" s="89"/>
      <c r="L24" s="89"/>
      <c r="M24" s="90"/>
      <c r="N24" s="89"/>
      <c r="O24" s="89"/>
      <c r="P24" s="89">
        <v>1</v>
      </c>
      <c r="Q24" s="89"/>
      <c r="R24" s="89"/>
      <c r="S24" s="89"/>
      <c r="T24" s="91" t="s">
        <v>200</v>
      </c>
      <c r="U24" s="92" t="s">
        <v>134</v>
      </c>
      <c r="V24" s="93">
        <v>2017</v>
      </c>
      <c r="W24" s="95">
        <v>1</v>
      </c>
      <c r="X24" s="95">
        <v>0.34</v>
      </c>
      <c r="Y24" s="95">
        <v>0.33</v>
      </c>
      <c r="Z24" s="97">
        <v>0.33</v>
      </c>
      <c r="AA24" s="273">
        <v>0</v>
      </c>
      <c r="AB24" s="82" t="s">
        <v>201</v>
      </c>
    </row>
    <row r="25" spans="1:28" ht="132" x14ac:dyDescent="0.25">
      <c r="A25" s="403"/>
      <c r="B25" s="404"/>
      <c r="C25" s="404"/>
      <c r="D25" s="405"/>
      <c r="E25" s="401"/>
      <c r="F25" s="12" t="s">
        <v>202</v>
      </c>
      <c r="G25" s="72" t="s">
        <v>203</v>
      </c>
      <c r="H25" s="89">
        <v>1</v>
      </c>
      <c r="I25" s="89">
        <v>1</v>
      </c>
      <c r="J25" s="89">
        <v>1</v>
      </c>
      <c r="K25" s="89"/>
      <c r="L25" s="89"/>
      <c r="M25" s="90"/>
      <c r="N25" s="89"/>
      <c r="O25" s="89"/>
      <c r="P25" s="89"/>
      <c r="Q25" s="89"/>
      <c r="R25" s="89"/>
      <c r="S25" s="89"/>
      <c r="T25" s="98" t="s">
        <v>200</v>
      </c>
      <c r="U25" s="94" t="s">
        <v>134</v>
      </c>
      <c r="V25" s="93">
        <v>2017</v>
      </c>
      <c r="W25" s="75" t="s">
        <v>204</v>
      </c>
      <c r="X25" s="80">
        <v>0.34</v>
      </c>
      <c r="Y25" s="97">
        <v>0.33</v>
      </c>
      <c r="Z25" s="97">
        <v>0.33</v>
      </c>
      <c r="AA25" s="273">
        <v>0</v>
      </c>
      <c r="AB25" s="75" t="s">
        <v>143</v>
      </c>
    </row>
    <row r="26" spans="1:28" ht="72" x14ac:dyDescent="0.25">
      <c r="A26" s="403"/>
      <c r="B26" s="404"/>
      <c r="C26" s="404"/>
      <c r="D26" s="405"/>
      <c r="E26" s="401"/>
      <c r="F26" s="12" t="s">
        <v>205</v>
      </c>
      <c r="G26" s="72" t="s">
        <v>206</v>
      </c>
      <c r="H26" s="89"/>
      <c r="I26" s="89"/>
      <c r="J26" s="89"/>
      <c r="K26" s="89"/>
      <c r="L26" s="89"/>
      <c r="M26" s="90"/>
      <c r="N26" s="89"/>
      <c r="O26" s="89" t="s">
        <v>31</v>
      </c>
      <c r="P26" s="89"/>
      <c r="Q26" s="89"/>
      <c r="R26" s="89"/>
      <c r="S26" s="89"/>
      <c r="T26" s="91" t="s">
        <v>207</v>
      </c>
      <c r="U26" s="94" t="s">
        <v>134</v>
      </c>
      <c r="V26" s="93">
        <v>2017</v>
      </c>
      <c r="W26" s="95">
        <v>1</v>
      </c>
      <c r="X26" s="95">
        <v>0</v>
      </c>
      <c r="Y26" s="80">
        <v>0.2</v>
      </c>
      <c r="Z26" s="80">
        <v>0.3</v>
      </c>
      <c r="AA26" s="95">
        <v>0.5</v>
      </c>
      <c r="AB26" s="99" t="s">
        <v>208</v>
      </c>
    </row>
    <row r="27" spans="1:28" ht="156" x14ac:dyDescent="0.25">
      <c r="A27" s="403"/>
      <c r="B27" s="404"/>
      <c r="C27" s="404"/>
      <c r="D27" s="405"/>
      <c r="E27" s="401"/>
      <c r="F27" s="12" t="s">
        <v>209</v>
      </c>
      <c r="G27" s="100" t="s">
        <v>210</v>
      </c>
      <c r="H27" s="89"/>
      <c r="I27" s="89"/>
      <c r="J27" s="89"/>
      <c r="K27" s="89" t="s">
        <v>31</v>
      </c>
      <c r="L27" s="89" t="s">
        <v>31</v>
      </c>
      <c r="M27" s="90"/>
      <c r="N27" s="89"/>
      <c r="O27" s="89" t="s">
        <v>31</v>
      </c>
      <c r="P27" s="89" t="s">
        <v>31</v>
      </c>
      <c r="Q27" s="89" t="s">
        <v>31</v>
      </c>
      <c r="R27" s="89"/>
      <c r="S27" s="89"/>
      <c r="T27" s="101" t="s">
        <v>211</v>
      </c>
      <c r="U27" s="94" t="s">
        <v>134</v>
      </c>
      <c r="V27" s="93">
        <v>2017</v>
      </c>
      <c r="W27" s="94" t="s">
        <v>294</v>
      </c>
      <c r="X27" s="95">
        <v>0</v>
      </c>
      <c r="Y27" s="86">
        <v>0.2</v>
      </c>
      <c r="Z27" s="96">
        <v>0.6</v>
      </c>
      <c r="AA27" s="95">
        <v>0.2</v>
      </c>
      <c r="AB27" s="88" t="s">
        <v>212</v>
      </c>
    </row>
    <row r="28" spans="1:28" ht="264" x14ac:dyDescent="0.25">
      <c r="A28" s="420"/>
      <c r="B28" s="415"/>
      <c r="C28" s="415"/>
      <c r="D28" s="416"/>
      <c r="E28" s="402"/>
      <c r="F28" s="12" t="s">
        <v>213</v>
      </c>
      <c r="G28" s="100" t="s">
        <v>214</v>
      </c>
      <c r="H28" s="98"/>
      <c r="I28" s="98"/>
      <c r="J28" s="98"/>
      <c r="K28" s="98"/>
      <c r="L28" s="98"/>
      <c r="M28" s="102"/>
      <c r="N28" s="98"/>
      <c r="O28" s="98"/>
      <c r="P28" s="98"/>
      <c r="Q28" s="98"/>
      <c r="R28" s="98"/>
      <c r="S28" s="98" t="s">
        <v>31</v>
      </c>
      <c r="T28" s="98" t="s">
        <v>215</v>
      </c>
      <c r="U28" s="94" t="s">
        <v>134</v>
      </c>
      <c r="V28" s="93">
        <v>2017</v>
      </c>
      <c r="W28" s="95">
        <v>1</v>
      </c>
      <c r="X28" s="95">
        <v>0</v>
      </c>
      <c r="Y28" s="86">
        <v>0.3</v>
      </c>
      <c r="Z28" s="103">
        <v>0.7</v>
      </c>
      <c r="AA28" s="269">
        <v>0</v>
      </c>
      <c r="AB28" s="76" t="s">
        <v>216</v>
      </c>
    </row>
    <row r="29" spans="1:28" ht="276" x14ac:dyDescent="0.25">
      <c r="A29" s="104">
        <v>3</v>
      </c>
      <c r="B29" s="105" t="s">
        <v>217</v>
      </c>
      <c r="C29" s="106" t="s">
        <v>218</v>
      </c>
      <c r="D29" s="107" t="s">
        <v>219</v>
      </c>
      <c r="E29" s="108" t="s">
        <v>220</v>
      </c>
      <c r="F29" s="109" t="s">
        <v>221</v>
      </c>
      <c r="G29" s="107" t="s">
        <v>222</v>
      </c>
      <c r="H29" s="67"/>
      <c r="I29" s="67"/>
      <c r="J29" s="67"/>
      <c r="K29" s="67"/>
      <c r="L29" s="67"/>
      <c r="M29" s="67"/>
      <c r="N29" s="67" t="s">
        <v>31</v>
      </c>
      <c r="O29" s="67"/>
      <c r="P29" s="67"/>
      <c r="Q29" s="67"/>
      <c r="R29" s="67"/>
      <c r="S29" s="67"/>
      <c r="T29" s="13" t="s">
        <v>223</v>
      </c>
      <c r="U29" s="68" t="s">
        <v>134</v>
      </c>
      <c r="V29" s="69">
        <v>2017</v>
      </c>
      <c r="W29" s="70">
        <v>1</v>
      </c>
      <c r="X29" s="80">
        <v>0</v>
      </c>
      <c r="Y29" s="87">
        <v>1</v>
      </c>
      <c r="Z29" s="87">
        <v>0</v>
      </c>
      <c r="AA29" s="269">
        <v>0</v>
      </c>
      <c r="AB29" s="82" t="s">
        <v>179</v>
      </c>
    </row>
    <row r="30" spans="1:28" ht="23.25" x14ac:dyDescent="0.35">
      <c r="G30" s="110"/>
      <c r="W30" s="111"/>
      <c r="AB30" s="112"/>
    </row>
    <row r="31" spans="1:28" ht="23.25" x14ac:dyDescent="0.35">
      <c r="G31" s="110"/>
      <c r="V31" s="161"/>
      <c r="W31" s="154" t="s">
        <v>290</v>
      </c>
      <c r="X31" s="155" t="s">
        <v>285</v>
      </c>
      <c r="Y31" s="155" t="s">
        <v>286</v>
      </c>
      <c r="Z31" s="155" t="s">
        <v>287</v>
      </c>
      <c r="AA31" s="155" t="s">
        <v>288</v>
      </c>
      <c r="AB31" s="155" t="s">
        <v>289</v>
      </c>
    </row>
    <row r="32" spans="1:28" ht="23.25" x14ac:dyDescent="0.35">
      <c r="G32" s="110"/>
      <c r="V32" s="162"/>
      <c r="W32" s="155" t="s">
        <v>291</v>
      </c>
      <c r="X32" s="156">
        <f>+AVERAGE(X7:X29)</f>
        <v>0.22173913043478261</v>
      </c>
      <c r="Y32" s="156">
        <f>+AVERAGE(Y7:Y29)</f>
        <v>0.31391304347826088</v>
      </c>
      <c r="Z32" s="156">
        <f>+AVERAGE(Z7:Z29)</f>
        <v>0.30565217391304345</v>
      </c>
      <c r="AA32" s="270">
        <f>+AVERAGE(AA7:AA29)</f>
        <v>0.15869565217391304</v>
      </c>
      <c r="AB32" s="156">
        <f>SUM(X32:AA32)</f>
        <v>1</v>
      </c>
    </row>
    <row r="33" spans="22:28" x14ac:dyDescent="0.25">
      <c r="V33" s="162"/>
      <c r="W33" s="155" t="s">
        <v>292</v>
      </c>
      <c r="X33" s="410">
        <f>SUM(X32:Y32)</f>
        <v>0.53565217391304354</v>
      </c>
      <c r="Y33" s="411"/>
      <c r="Z33" s="410">
        <f>SUM(Z32:AA32)</f>
        <v>0.46434782608695646</v>
      </c>
      <c r="AA33" s="411"/>
      <c r="AB33" s="157"/>
    </row>
  </sheetData>
  <mergeCells count="36">
    <mergeCell ref="X33:Y33"/>
    <mergeCell ref="Z33:AA33"/>
    <mergeCell ref="A1:B3"/>
    <mergeCell ref="C1:AA3"/>
    <mergeCell ref="A4:W4"/>
    <mergeCell ref="X4:AA4"/>
    <mergeCell ref="A7:A11"/>
    <mergeCell ref="B7:B11"/>
    <mergeCell ref="C7:C11"/>
    <mergeCell ref="D7:D11"/>
    <mergeCell ref="E7:E11"/>
    <mergeCell ref="F9:F11"/>
    <mergeCell ref="A22:A28"/>
    <mergeCell ref="B22:B28"/>
    <mergeCell ref="C22:C28"/>
    <mergeCell ref="D22:D28"/>
    <mergeCell ref="AB4:AB6"/>
    <mergeCell ref="A5:A6"/>
    <mergeCell ref="B5:B6"/>
    <mergeCell ref="C5:C6"/>
    <mergeCell ref="D5:D6"/>
    <mergeCell ref="E5:E6"/>
    <mergeCell ref="W5:W6"/>
    <mergeCell ref="X5:AA5"/>
    <mergeCell ref="F5:F6"/>
    <mergeCell ref="G5:G6"/>
    <mergeCell ref="H5:S5"/>
    <mergeCell ref="T5:T6"/>
    <mergeCell ref="U5:U6"/>
    <mergeCell ref="V5:V6"/>
    <mergeCell ref="E22:E28"/>
    <mergeCell ref="A12:A21"/>
    <mergeCell ref="B12:B21"/>
    <mergeCell ref="C12:C21"/>
    <mergeCell ref="D12:D21"/>
    <mergeCell ref="E12:E21"/>
  </mergeCells>
  <dataValidations count="2">
    <dataValidation allowBlank="1" showInputMessage="1" showErrorMessage="1" promptTitle="Resultado" prompt="Meta establecida según la fecha de corte" sqref="X6:Z6 W5:X5"/>
    <dataValidation allowBlank="1" showInputMessage="1" showErrorMessage="1" promptTitle="Logro" prompt="Se indica el resultado obtenido a la fecha de corte del seguimiento en las unidades establecidas" sqref="V5"/>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29"/>
  <sheetViews>
    <sheetView workbookViewId="0">
      <selection activeCell="D7" sqref="D7:D14"/>
    </sheetView>
  </sheetViews>
  <sheetFormatPr baseColWidth="10" defaultRowHeight="15" x14ac:dyDescent="0.25"/>
  <cols>
    <col min="8" max="8" width="2" bestFit="1" customWidth="1"/>
    <col min="9" max="9" width="1.85546875" bestFit="1" customWidth="1"/>
    <col min="10" max="10" width="2.42578125" bestFit="1" customWidth="1"/>
    <col min="11" max="11" width="2.140625" bestFit="1" customWidth="1"/>
    <col min="12" max="12" width="2.42578125" bestFit="1" customWidth="1"/>
    <col min="13" max="14" width="2" bestFit="1" customWidth="1"/>
    <col min="15" max="16" width="2.140625" bestFit="1" customWidth="1"/>
    <col min="17" max="17" width="2.28515625" bestFit="1" customWidth="1"/>
    <col min="18" max="19" width="2.140625" bestFit="1" customWidth="1"/>
  </cols>
  <sheetData>
    <row r="1" spans="1:29" ht="13.5" customHeight="1" x14ac:dyDescent="0.25">
      <c r="A1" s="373"/>
      <c r="B1" s="374"/>
      <c r="C1" s="347" t="s">
        <v>0</v>
      </c>
      <c r="D1" s="348"/>
      <c r="E1" s="348"/>
      <c r="F1" s="348"/>
      <c r="G1" s="348"/>
      <c r="H1" s="348"/>
      <c r="I1" s="348"/>
      <c r="J1" s="348"/>
      <c r="K1" s="348"/>
      <c r="L1" s="348"/>
      <c r="M1" s="348"/>
      <c r="N1" s="348"/>
      <c r="O1" s="348"/>
      <c r="P1" s="348"/>
      <c r="Q1" s="348"/>
      <c r="R1" s="348"/>
      <c r="S1" s="348"/>
      <c r="T1" s="348"/>
      <c r="U1" s="348"/>
      <c r="V1" s="348"/>
      <c r="W1" s="348"/>
      <c r="X1" s="348"/>
      <c r="Y1" s="348"/>
      <c r="Z1" s="348"/>
      <c r="AA1" s="349"/>
      <c r="AB1" s="31" t="s">
        <v>1</v>
      </c>
      <c r="AC1" s="111"/>
    </row>
    <row r="2" spans="1:29" ht="15" customHeight="1" x14ac:dyDescent="0.25">
      <c r="A2" s="375"/>
      <c r="B2" s="376"/>
      <c r="C2" s="379"/>
      <c r="D2" s="380"/>
      <c r="E2" s="380"/>
      <c r="F2" s="380"/>
      <c r="G2" s="380"/>
      <c r="H2" s="380"/>
      <c r="I2" s="380"/>
      <c r="J2" s="380"/>
      <c r="K2" s="380"/>
      <c r="L2" s="380"/>
      <c r="M2" s="380"/>
      <c r="N2" s="380"/>
      <c r="O2" s="380"/>
      <c r="P2" s="380"/>
      <c r="Q2" s="380"/>
      <c r="R2" s="380"/>
      <c r="S2" s="380"/>
      <c r="T2" s="380"/>
      <c r="U2" s="380"/>
      <c r="V2" s="380"/>
      <c r="W2" s="380"/>
      <c r="X2" s="380"/>
      <c r="Y2" s="380"/>
      <c r="Z2" s="380"/>
      <c r="AA2" s="381"/>
      <c r="AB2" s="32" t="s">
        <v>2</v>
      </c>
      <c r="AC2" s="111"/>
    </row>
    <row r="3" spans="1:29" ht="12.75" customHeight="1" thickBot="1" x14ac:dyDescent="0.3">
      <c r="A3" s="377"/>
      <c r="B3" s="378"/>
      <c r="C3" s="382"/>
      <c r="D3" s="383"/>
      <c r="E3" s="383"/>
      <c r="F3" s="383"/>
      <c r="G3" s="383"/>
      <c r="H3" s="383"/>
      <c r="I3" s="383"/>
      <c r="J3" s="383"/>
      <c r="K3" s="383"/>
      <c r="L3" s="383"/>
      <c r="M3" s="383"/>
      <c r="N3" s="383"/>
      <c r="O3" s="383"/>
      <c r="P3" s="383"/>
      <c r="Q3" s="383"/>
      <c r="R3" s="383"/>
      <c r="S3" s="383"/>
      <c r="T3" s="383"/>
      <c r="U3" s="383"/>
      <c r="V3" s="383"/>
      <c r="W3" s="383"/>
      <c r="X3" s="380"/>
      <c r="Y3" s="380"/>
      <c r="Z3" s="380"/>
      <c r="AA3" s="381"/>
      <c r="AB3" s="33" t="s">
        <v>3</v>
      </c>
      <c r="AC3" s="111"/>
    </row>
    <row r="4" spans="1:29" ht="14.25" customHeight="1" thickBot="1" x14ac:dyDescent="0.3">
      <c r="A4" s="449" t="s">
        <v>4</v>
      </c>
      <c r="B4" s="384"/>
      <c r="C4" s="384"/>
      <c r="D4" s="384"/>
      <c r="E4" s="384"/>
      <c r="F4" s="384"/>
      <c r="G4" s="384"/>
      <c r="H4" s="384"/>
      <c r="I4" s="384"/>
      <c r="J4" s="384"/>
      <c r="K4" s="384"/>
      <c r="L4" s="384"/>
      <c r="M4" s="384"/>
      <c r="N4" s="384"/>
      <c r="O4" s="384"/>
      <c r="P4" s="384"/>
      <c r="Q4" s="384"/>
      <c r="R4" s="384"/>
      <c r="S4" s="384"/>
      <c r="T4" s="384"/>
      <c r="U4" s="384"/>
      <c r="V4" s="384"/>
      <c r="W4" s="384"/>
      <c r="X4" s="385" t="s">
        <v>5</v>
      </c>
      <c r="Y4" s="386"/>
      <c r="Z4" s="386"/>
      <c r="AA4" s="386"/>
      <c r="AB4" s="387"/>
      <c r="AC4" s="111"/>
    </row>
    <row r="5" spans="1:29" ht="15" customHeight="1" thickBot="1" x14ac:dyDescent="0.3">
      <c r="A5" s="450" t="s">
        <v>85</v>
      </c>
      <c r="B5" s="452" t="s">
        <v>7</v>
      </c>
      <c r="C5" s="454" t="s">
        <v>8</v>
      </c>
      <c r="D5" s="454" t="s">
        <v>9</v>
      </c>
      <c r="E5" s="454" t="s">
        <v>10</v>
      </c>
      <c r="F5" s="456" t="s">
        <v>11</v>
      </c>
      <c r="G5" s="348" t="s">
        <v>12</v>
      </c>
      <c r="H5" s="452" t="s">
        <v>13</v>
      </c>
      <c r="I5" s="458"/>
      <c r="J5" s="458"/>
      <c r="K5" s="458"/>
      <c r="L5" s="458"/>
      <c r="M5" s="458"/>
      <c r="N5" s="458"/>
      <c r="O5" s="458"/>
      <c r="P5" s="458"/>
      <c r="Q5" s="458"/>
      <c r="R5" s="458"/>
      <c r="S5" s="459"/>
      <c r="T5" s="452" t="s">
        <v>14</v>
      </c>
      <c r="U5" s="458" t="s">
        <v>15</v>
      </c>
      <c r="V5" s="352" t="s">
        <v>16</v>
      </c>
      <c r="W5" s="354" t="s">
        <v>17</v>
      </c>
      <c r="X5" s="385" t="s">
        <v>18</v>
      </c>
      <c r="Y5" s="386"/>
      <c r="Z5" s="386"/>
      <c r="AA5" s="421"/>
      <c r="AB5" s="422" t="s">
        <v>19</v>
      </c>
      <c r="AC5" s="424" t="s">
        <v>386</v>
      </c>
    </row>
    <row r="6" spans="1:29" ht="24" customHeight="1" thickBot="1" x14ac:dyDescent="0.3">
      <c r="A6" s="451"/>
      <c r="B6" s="453"/>
      <c r="C6" s="455"/>
      <c r="D6" s="455"/>
      <c r="E6" s="455"/>
      <c r="F6" s="457"/>
      <c r="G6" s="383"/>
      <c r="H6" s="241" t="s">
        <v>20</v>
      </c>
      <c r="I6" s="242" t="s">
        <v>21</v>
      </c>
      <c r="J6" s="242" t="s">
        <v>22</v>
      </c>
      <c r="K6" s="242" t="s">
        <v>23</v>
      </c>
      <c r="L6" s="242" t="s">
        <v>22</v>
      </c>
      <c r="M6" s="242" t="s">
        <v>24</v>
      </c>
      <c r="N6" s="242" t="s">
        <v>24</v>
      </c>
      <c r="O6" s="242" t="s">
        <v>23</v>
      </c>
      <c r="P6" s="242" t="s">
        <v>25</v>
      </c>
      <c r="Q6" s="242" t="s">
        <v>26</v>
      </c>
      <c r="R6" s="242" t="s">
        <v>27</v>
      </c>
      <c r="S6" s="113" t="s">
        <v>28</v>
      </c>
      <c r="T6" s="453"/>
      <c r="U6" s="460"/>
      <c r="V6" s="461"/>
      <c r="W6" s="462"/>
      <c r="X6" s="114" t="s">
        <v>29</v>
      </c>
      <c r="Y6" s="115" t="s">
        <v>35</v>
      </c>
      <c r="Z6" s="115" t="s">
        <v>36</v>
      </c>
      <c r="AA6" s="116" t="s">
        <v>30</v>
      </c>
      <c r="AB6" s="423"/>
      <c r="AC6" s="424"/>
    </row>
    <row r="7" spans="1:29" ht="72" customHeight="1" x14ac:dyDescent="0.25">
      <c r="A7" s="425">
        <v>1</v>
      </c>
      <c r="B7" s="427" t="s">
        <v>224</v>
      </c>
      <c r="C7" s="429" t="s">
        <v>218</v>
      </c>
      <c r="D7" s="434" t="s">
        <v>225</v>
      </c>
      <c r="E7" s="436" t="s">
        <v>226</v>
      </c>
      <c r="F7" s="427" t="s">
        <v>227</v>
      </c>
      <c r="G7" s="117" t="s">
        <v>228</v>
      </c>
      <c r="H7" s="234"/>
      <c r="I7" s="234"/>
      <c r="J7" s="234"/>
      <c r="K7" s="234"/>
      <c r="L7" s="234" t="s">
        <v>31</v>
      </c>
      <c r="M7" s="234"/>
      <c r="N7" s="234" t="s">
        <v>31</v>
      </c>
      <c r="O7" s="234"/>
      <c r="P7" s="234" t="s">
        <v>31</v>
      </c>
      <c r="Q7" s="234"/>
      <c r="R7" s="234"/>
      <c r="S7" s="234" t="s">
        <v>31</v>
      </c>
      <c r="T7" s="118" t="s">
        <v>229</v>
      </c>
      <c r="U7" s="234" t="s">
        <v>230</v>
      </c>
      <c r="V7" s="238">
        <v>2017</v>
      </c>
      <c r="W7" s="119">
        <v>1</v>
      </c>
      <c r="X7" s="7">
        <v>0</v>
      </c>
      <c r="Y7" s="7">
        <v>0</v>
      </c>
      <c r="Z7" s="7">
        <v>0</v>
      </c>
      <c r="AA7" s="7">
        <v>1</v>
      </c>
      <c r="AB7" s="120" t="s">
        <v>231</v>
      </c>
      <c r="AC7" s="260">
        <v>1</v>
      </c>
    </row>
    <row r="8" spans="1:29" ht="244.5" customHeight="1" thickBot="1" x14ac:dyDescent="0.3">
      <c r="A8" s="426"/>
      <c r="B8" s="428"/>
      <c r="C8" s="430"/>
      <c r="D8" s="435"/>
      <c r="E8" s="431"/>
      <c r="F8" s="428"/>
      <c r="G8" s="121" t="s">
        <v>232</v>
      </c>
      <c r="H8" s="235"/>
      <c r="I8" s="235"/>
      <c r="J8" s="235"/>
      <c r="K8" s="235" t="s">
        <v>31</v>
      </c>
      <c r="L8" s="235" t="s">
        <v>31</v>
      </c>
      <c r="M8" s="235" t="s">
        <v>31</v>
      </c>
      <c r="N8" s="235" t="s">
        <v>31</v>
      </c>
      <c r="O8" s="235" t="s">
        <v>31</v>
      </c>
      <c r="P8" s="235" t="s">
        <v>31</v>
      </c>
      <c r="Q8" s="235" t="s">
        <v>31</v>
      </c>
      <c r="R8" s="235"/>
      <c r="S8" s="235"/>
      <c r="T8" s="237" t="s">
        <v>233</v>
      </c>
      <c r="U8" s="235" t="s">
        <v>230</v>
      </c>
      <c r="V8" s="236">
        <v>2017</v>
      </c>
      <c r="W8" s="122">
        <v>1</v>
      </c>
      <c r="X8" s="123" t="s">
        <v>234</v>
      </c>
      <c r="Y8" s="11">
        <v>0.35849999999999999</v>
      </c>
      <c r="Z8" s="124">
        <v>0.21299999999999999</v>
      </c>
      <c r="AA8" s="124">
        <v>0.28570000000000001</v>
      </c>
      <c r="AB8" s="8" t="s">
        <v>387</v>
      </c>
      <c r="AC8" s="260">
        <f>+X8+Y8+Z8+AA8</f>
        <v>1</v>
      </c>
    </row>
    <row r="9" spans="1:29" ht="42" customHeight="1" thickBot="1" x14ac:dyDescent="0.3">
      <c r="A9" s="426"/>
      <c r="B9" s="428"/>
      <c r="C9" s="430"/>
      <c r="D9" s="435"/>
      <c r="E9" s="431"/>
      <c r="F9" s="428"/>
      <c r="G9" s="125" t="s">
        <v>235</v>
      </c>
      <c r="H9" s="126"/>
      <c r="I9" s="126"/>
      <c r="J9" s="126"/>
      <c r="K9" s="126"/>
      <c r="L9" s="126"/>
      <c r="M9" s="126"/>
      <c r="N9" s="126"/>
      <c r="O9" s="126"/>
      <c r="P9" s="126"/>
      <c r="Q9" s="126"/>
      <c r="R9" s="126"/>
      <c r="S9" s="126" t="s">
        <v>31</v>
      </c>
      <c r="T9" s="235" t="s">
        <v>236</v>
      </c>
      <c r="U9" s="235" t="s">
        <v>230</v>
      </c>
      <c r="V9" s="236">
        <v>2017</v>
      </c>
      <c r="W9" s="127">
        <v>1</v>
      </c>
      <c r="X9" s="128">
        <v>0</v>
      </c>
      <c r="Y9" s="128">
        <v>0</v>
      </c>
      <c r="Z9" s="128">
        <v>0</v>
      </c>
      <c r="AA9" s="129">
        <v>1</v>
      </c>
      <c r="AB9" s="120" t="s">
        <v>237</v>
      </c>
      <c r="AC9" s="260">
        <v>1</v>
      </c>
    </row>
    <row r="10" spans="1:29" ht="148.5" customHeight="1" x14ac:dyDescent="0.25">
      <c r="A10" s="426"/>
      <c r="B10" s="428"/>
      <c r="C10" s="430"/>
      <c r="D10" s="435"/>
      <c r="E10" s="431"/>
      <c r="F10" s="428" t="s">
        <v>238</v>
      </c>
      <c r="G10" s="121" t="s">
        <v>239</v>
      </c>
      <c r="H10" s="130"/>
      <c r="I10" s="130"/>
      <c r="J10" s="130"/>
      <c r="K10" s="130"/>
      <c r="L10" s="130" t="s">
        <v>31</v>
      </c>
      <c r="M10" s="130"/>
      <c r="N10" s="130"/>
      <c r="O10" s="130" t="s">
        <v>31</v>
      </c>
      <c r="P10" s="130"/>
      <c r="Q10" s="130"/>
      <c r="R10" s="130"/>
      <c r="S10" s="130"/>
      <c r="T10" s="77" t="s">
        <v>240</v>
      </c>
      <c r="U10" s="235" t="s">
        <v>230</v>
      </c>
      <c r="V10" s="236">
        <v>2017</v>
      </c>
      <c r="W10" s="122">
        <v>1</v>
      </c>
      <c r="X10" s="4">
        <v>0</v>
      </c>
      <c r="Y10" s="4">
        <v>0</v>
      </c>
      <c r="Z10" s="4">
        <v>0.5</v>
      </c>
      <c r="AA10" s="4">
        <v>0.5</v>
      </c>
      <c r="AB10" s="131" t="s">
        <v>241</v>
      </c>
      <c r="AC10" s="260">
        <f t="shared" ref="AC10:AC15" si="0">SUM(X10:AA10)</f>
        <v>1</v>
      </c>
    </row>
    <row r="11" spans="1:29" ht="231" customHeight="1" thickBot="1" x14ac:dyDescent="0.3">
      <c r="A11" s="426"/>
      <c r="B11" s="428"/>
      <c r="C11" s="430"/>
      <c r="D11" s="435"/>
      <c r="E11" s="431"/>
      <c r="F11" s="428"/>
      <c r="G11" s="121" t="s">
        <v>242</v>
      </c>
      <c r="H11" s="130"/>
      <c r="I11" s="130"/>
      <c r="J11" s="130"/>
      <c r="K11" s="130"/>
      <c r="L11" s="130" t="s">
        <v>31</v>
      </c>
      <c r="M11" s="130"/>
      <c r="N11" s="130"/>
      <c r="O11" s="130"/>
      <c r="P11" s="130"/>
      <c r="Q11" s="130"/>
      <c r="R11" s="130"/>
      <c r="S11" s="4" t="s">
        <v>31</v>
      </c>
      <c r="T11" s="235" t="s">
        <v>243</v>
      </c>
      <c r="U11" s="235" t="s">
        <v>230</v>
      </c>
      <c r="V11" s="236">
        <v>2017</v>
      </c>
      <c r="W11" s="127">
        <v>1</v>
      </c>
      <c r="X11" s="129"/>
      <c r="Y11" s="129"/>
      <c r="Z11" s="129"/>
      <c r="AA11" s="129">
        <v>1</v>
      </c>
      <c r="AB11" s="10" t="s">
        <v>244</v>
      </c>
      <c r="AC11" s="260">
        <f t="shared" si="0"/>
        <v>1</v>
      </c>
    </row>
    <row r="12" spans="1:29" ht="146.25" customHeight="1" x14ac:dyDescent="0.25">
      <c r="A12" s="426"/>
      <c r="B12" s="428"/>
      <c r="C12" s="430"/>
      <c r="D12" s="435"/>
      <c r="E12" s="431"/>
      <c r="F12" s="428"/>
      <c r="G12" s="121" t="s">
        <v>245</v>
      </c>
      <c r="H12" s="130"/>
      <c r="I12" s="130"/>
      <c r="J12" s="130"/>
      <c r="K12" s="130"/>
      <c r="L12" s="130"/>
      <c r="M12" s="130"/>
      <c r="N12" s="130" t="s">
        <v>31</v>
      </c>
      <c r="O12" s="130"/>
      <c r="P12" s="130"/>
      <c r="Q12" s="130" t="s">
        <v>31</v>
      </c>
      <c r="R12" s="130"/>
      <c r="S12" s="130"/>
      <c r="T12" s="77" t="s">
        <v>240</v>
      </c>
      <c r="U12" s="235" t="s">
        <v>230</v>
      </c>
      <c r="V12" s="236">
        <v>2017</v>
      </c>
      <c r="W12" s="122">
        <v>1</v>
      </c>
      <c r="X12" s="4">
        <v>0</v>
      </c>
      <c r="Y12" s="4">
        <v>0</v>
      </c>
      <c r="Z12" s="4">
        <v>0.5</v>
      </c>
      <c r="AA12" s="132">
        <v>0.5</v>
      </c>
      <c r="AB12" s="9" t="s">
        <v>246</v>
      </c>
      <c r="AC12" s="260">
        <f t="shared" si="0"/>
        <v>1</v>
      </c>
    </row>
    <row r="13" spans="1:29" ht="74.25" customHeight="1" x14ac:dyDescent="0.25">
      <c r="A13" s="426"/>
      <c r="B13" s="428"/>
      <c r="C13" s="430"/>
      <c r="D13" s="435"/>
      <c r="E13" s="431"/>
      <c r="F13" s="428"/>
      <c r="G13" s="121" t="s">
        <v>247</v>
      </c>
      <c r="H13" s="130"/>
      <c r="I13" s="240"/>
      <c r="J13" s="240"/>
      <c r="K13" s="240"/>
      <c r="L13" s="240"/>
      <c r="M13" s="240"/>
      <c r="N13" s="240"/>
      <c r="O13" s="240" t="s">
        <v>31</v>
      </c>
      <c r="P13" s="240"/>
      <c r="Q13" s="240"/>
      <c r="R13" s="240"/>
      <c r="S13" s="240"/>
      <c r="T13" s="220" t="s">
        <v>248</v>
      </c>
      <c r="U13" s="220" t="s">
        <v>230</v>
      </c>
      <c r="V13" s="220">
        <v>2017</v>
      </c>
      <c r="W13" s="220">
        <v>1</v>
      </c>
      <c r="X13" s="4">
        <v>0</v>
      </c>
      <c r="Y13" s="4">
        <v>0</v>
      </c>
      <c r="Z13" s="4">
        <v>1</v>
      </c>
      <c r="AA13" s="4">
        <v>0</v>
      </c>
      <c r="AB13" s="133" t="s">
        <v>249</v>
      </c>
      <c r="AC13" s="260">
        <f t="shared" si="0"/>
        <v>1</v>
      </c>
    </row>
    <row r="14" spans="1:29" ht="180.75" customHeight="1" x14ac:dyDescent="0.25">
      <c r="A14" s="426"/>
      <c r="B14" s="428"/>
      <c r="C14" s="430"/>
      <c r="D14" s="435"/>
      <c r="E14" s="431"/>
      <c r="F14" s="220" t="s">
        <v>250</v>
      </c>
      <c r="G14" s="134" t="s">
        <v>251</v>
      </c>
      <c r="H14" s="135"/>
      <c r="I14" s="135"/>
      <c r="J14" s="135" t="s">
        <v>31</v>
      </c>
      <c r="K14" s="135" t="s">
        <v>31</v>
      </c>
      <c r="L14" s="135" t="s">
        <v>31</v>
      </c>
      <c r="M14" s="135"/>
      <c r="N14" s="135"/>
      <c r="O14" s="135" t="s">
        <v>31</v>
      </c>
      <c r="P14" s="135" t="s">
        <v>31</v>
      </c>
      <c r="Q14" s="135" t="s">
        <v>31</v>
      </c>
      <c r="R14" s="135"/>
      <c r="S14" s="135"/>
      <c r="T14" s="220" t="s">
        <v>233</v>
      </c>
      <c r="U14" s="220" t="s">
        <v>230</v>
      </c>
      <c r="V14" s="220">
        <v>2017</v>
      </c>
      <c r="W14" s="136">
        <v>1</v>
      </c>
      <c r="X14" s="4">
        <v>0.25</v>
      </c>
      <c r="Y14" s="4">
        <v>0.25</v>
      </c>
      <c r="Z14" s="4">
        <v>0.25</v>
      </c>
      <c r="AA14" s="4">
        <v>0.25</v>
      </c>
      <c r="AB14" s="8" t="s">
        <v>252</v>
      </c>
      <c r="AC14" s="260">
        <f t="shared" si="0"/>
        <v>1</v>
      </c>
    </row>
    <row r="15" spans="1:29" ht="96.75" customHeight="1" x14ac:dyDescent="0.25">
      <c r="A15" s="239">
        <v>3</v>
      </c>
      <c r="B15" s="237" t="s">
        <v>253</v>
      </c>
      <c r="C15" s="431"/>
      <c r="D15" s="106" t="s">
        <v>219</v>
      </c>
      <c r="E15" s="432"/>
      <c r="F15" s="237" t="s">
        <v>254</v>
      </c>
      <c r="G15" s="107" t="s">
        <v>255</v>
      </c>
      <c r="H15" s="135"/>
      <c r="I15" s="135"/>
      <c r="J15" s="135"/>
      <c r="K15" s="135"/>
      <c r="L15" s="135"/>
      <c r="M15" s="135"/>
      <c r="N15" s="135"/>
      <c r="O15" s="135" t="s">
        <v>32</v>
      </c>
      <c r="P15" s="135"/>
      <c r="Q15" s="135"/>
      <c r="R15" s="135"/>
      <c r="S15" s="135"/>
      <c r="T15" s="220" t="s">
        <v>256</v>
      </c>
      <c r="U15" s="220" t="s">
        <v>230</v>
      </c>
      <c r="V15" s="220">
        <v>2017</v>
      </c>
      <c r="W15" s="137">
        <v>1</v>
      </c>
      <c r="X15" s="128">
        <v>0</v>
      </c>
      <c r="Y15" s="4">
        <v>1</v>
      </c>
      <c r="Z15" s="128">
        <v>0</v>
      </c>
      <c r="AA15" s="138">
        <v>0</v>
      </c>
      <c r="AB15" s="8" t="s">
        <v>257</v>
      </c>
      <c r="AC15" s="260">
        <f t="shared" si="0"/>
        <v>1</v>
      </c>
    </row>
    <row r="16" spans="1:29" ht="201" customHeight="1" x14ac:dyDescent="0.25">
      <c r="A16" s="437"/>
      <c r="B16" s="438"/>
      <c r="C16" s="432"/>
      <c r="D16" s="443"/>
      <c r="E16" s="432"/>
      <c r="F16" s="446"/>
      <c r="G16" s="139" t="s">
        <v>258</v>
      </c>
      <c r="H16" s="130"/>
      <c r="I16" s="240" t="s">
        <v>31</v>
      </c>
      <c r="J16" s="240" t="s">
        <v>31</v>
      </c>
      <c r="K16" s="240" t="s">
        <v>31</v>
      </c>
      <c r="L16" s="240" t="s">
        <v>31</v>
      </c>
      <c r="M16" s="240" t="s">
        <v>31</v>
      </c>
      <c r="N16" s="240" t="s">
        <v>31</v>
      </c>
      <c r="O16" s="240" t="s">
        <v>31</v>
      </c>
      <c r="P16" s="240" t="s">
        <v>31</v>
      </c>
      <c r="Q16" s="240" t="s">
        <v>31</v>
      </c>
      <c r="R16" s="240" t="s">
        <v>31</v>
      </c>
      <c r="S16" s="240" t="s">
        <v>31</v>
      </c>
      <c r="T16" s="220" t="s">
        <v>259</v>
      </c>
      <c r="U16" s="220" t="s">
        <v>230</v>
      </c>
      <c r="V16" s="236">
        <v>2017</v>
      </c>
      <c r="W16" s="4">
        <v>1</v>
      </c>
      <c r="X16" s="4">
        <v>0.25</v>
      </c>
      <c r="Y16" s="4">
        <v>0.25</v>
      </c>
      <c r="Z16" s="4">
        <v>0.25</v>
      </c>
      <c r="AA16" s="4">
        <v>0.25</v>
      </c>
      <c r="AB16" s="8" t="s">
        <v>260</v>
      </c>
      <c r="AC16" s="260">
        <v>1</v>
      </c>
    </row>
    <row r="17" spans="1:29" ht="87" customHeight="1" x14ac:dyDescent="0.25">
      <c r="A17" s="439"/>
      <c r="B17" s="440"/>
      <c r="C17" s="432"/>
      <c r="D17" s="444"/>
      <c r="E17" s="432"/>
      <c r="F17" s="447"/>
      <c r="G17" s="107" t="s">
        <v>261</v>
      </c>
      <c r="H17" s="135"/>
      <c r="I17" s="135"/>
      <c r="J17" s="135"/>
      <c r="K17" s="135"/>
      <c r="L17" s="135"/>
      <c r="M17" s="135"/>
      <c r="N17" s="135" t="s">
        <v>31</v>
      </c>
      <c r="O17" s="135"/>
      <c r="P17" s="135"/>
      <c r="Q17" s="135"/>
      <c r="R17" s="135"/>
      <c r="S17" s="135"/>
      <c r="T17" s="220" t="s">
        <v>262</v>
      </c>
      <c r="U17" s="220" t="s">
        <v>230</v>
      </c>
      <c r="V17" s="236">
        <v>2017</v>
      </c>
      <c r="W17" s="137">
        <v>1</v>
      </c>
      <c r="X17" s="4">
        <v>0</v>
      </c>
      <c r="Y17" s="4">
        <v>0.5</v>
      </c>
      <c r="Z17" s="4">
        <v>0.5</v>
      </c>
      <c r="AA17" s="4">
        <v>0</v>
      </c>
      <c r="AB17" s="133" t="s">
        <v>263</v>
      </c>
      <c r="AC17" s="260">
        <f>SUM(X17:AA17)</f>
        <v>1</v>
      </c>
    </row>
    <row r="18" spans="1:29" ht="48" customHeight="1" x14ac:dyDescent="0.25">
      <c r="A18" s="439"/>
      <c r="B18" s="440"/>
      <c r="C18" s="432"/>
      <c r="D18" s="444"/>
      <c r="E18" s="432"/>
      <c r="F18" s="447"/>
      <c r="G18" s="107" t="s">
        <v>264</v>
      </c>
      <c r="H18" s="135"/>
      <c r="I18" s="135"/>
      <c r="J18" s="135"/>
      <c r="K18" s="135"/>
      <c r="L18" s="135"/>
      <c r="M18" s="135"/>
      <c r="N18" s="135"/>
      <c r="O18" s="135"/>
      <c r="P18" s="135"/>
      <c r="Q18" s="135" t="s">
        <v>31</v>
      </c>
      <c r="R18" s="135"/>
      <c r="S18" s="135"/>
      <c r="T18" s="220" t="s">
        <v>265</v>
      </c>
      <c r="U18" s="220" t="s">
        <v>230</v>
      </c>
      <c r="V18" s="236">
        <v>2017</v>
      </c>
      <c r="W18" s="137">
        <v>1</v>
      </c>
      <c r="X18" s="4">
        <v>0</v>
      </c>
      <c r="Y18" s="4">
        <v>0</v>
      </c>
      <c r="Z18" s="220">
        <v>0</v>
      </c>
      <c r="AA18" s="4">
        <v>0</v>
      </c>
      <c r="AB18" s="133" t="s">
        <v>266</v>
      </c>
      <c r="AC18" s="260">
        <v>0</v>
      </c>
    </row>
    <row r="19" spans="1:29" ht="377.25" customHeight="1" x14ac:dyDescent="0.25">
      <c r="A19" s="439"/>
      <c r="B19" s="440"/>
      <c r="C19" s="432"/>
      <c r="D19" s="444"/>
      <c r="E19" s="432"/>
      <c r="F19" s="447"/>
      <c r="G19" s="107" t="s">
        <v>267</v>
      </c>
      <c r="H19" s="135" t="s">
        <v>31</v>
      </c>
      <c r="I19" s="135" t="s">
        <v>31</v>
      </c>
      <c r="J19" s="135" t="s">
        <v>31</v>
      </c>
      <c r="K19" s="135" t="s">
        <v>31</v>
      </c>
      <c r="L19" s="135" t="s">
        <v>31</v>
      </c>
      <c r="M19" s="135" t="s">
        <v>31</v>
      </c>
      <c r="N19" s="135" t="s">
        <v>31</v>
      </c>
      <c r="O19" s="135" t="s">
        <v>31</v>
      </c>
      <c r="P19" s="135" t="s">
        <v>31</v>
      </c>
      <c r="Q19" s="135" t="s">
        <v>31</v>
      </c>
      <c r="R19" s="135" t="s">
        <v>31</v>
      </c>
      <c r="S19" s="135" t="s">
        <v>31</v>
      </c>
      <c r="T19" s="220" t="s">
        <v>268</v>
      </c>
      <c r="U19" s="220" t="s">
        <v>230</v>
      </c>
      <c r="V19" s="236">
        <v>2017</v>
      </c>
      <c r="W19" s="136">
        <v>1</v>
      </c>
      <c r="X19" s="4">
        <v>0.25</v>
      </c>
      <c r="Y19" s="4">
        <v>0.25</v>
      </c>
      <c r="Z19" s="4">
        <v>0.25</v>
      </c>
      <c r="AA19" s="4">
        <v>0.25</v>
      </c>
      <c r="AB19" s="140" t="s">
        <v>269</v>
      </c>
      <c r="AC19" s="260">
        <f>SUM(X19:AA19)</f>
        <v>1</v>
      </c>
    </row>
    <row r="20" spans="1:29" ht="164.25" customHeight="1" x14ac:dyDescent="0.25">
      <c r="A20" s="439"/>
      <c r="B20" s="440"/>
      <c r="C20" s="432"/>
      <c r="D20" s="444"/>
      <c r="E20" s="432"/>
      <c r="F20" s="447"/>
      <c r="G20" s="107" t="s">
        <v>270</v>
      </c>
      <c r="H20" s="135" t="s">
        <v>31</v>
      </c>
      <c r="I20" s="135" t="s">
        <v>31</v>
      </c>
      <c r="J20" s="135" t="s">
        <v>31</v>
      </c>
      <c r="K20" s="135" t="s">
        <v>31</v>
      </c>
      <c r="L20" s="135" t="s">
        <v>31</v>
      </c>
      <c r="M20" s="135" t="s">
        <v>31</v>
      </c>
      <c r="N20" s="135" t="s">
        <v>31</v>
      </c>
      <c r="O20" s="135" t="s">
        <v>31</v>
      </c>
      <c r="P20" s="135" t="s">
        <v>31</v>
      </c>
      <c r="Q20" s="135" t="s">
        <v>31</v>
      </c>
      <c r="R20" s="135" t="s">
        <v>31</v>
      </c>
      <c r="S20" s="135" t="s">
        <v>31</v>
      </c>
      <c r="T20" s="220" t="s">
        <v>271</v>
      </c>
      <c r="U20" s="220" t="s">
        <v>230</v>
      </c>
      <c r="V20" s="236">
        <v>2017</v>
      </c>
      <c r="W20" s="136">
        <v>1</v>
      </c>
      <c r="X20" s="4">
        <v>0.25</v>
      </c>
      <c r="Y20" s="4">
        <v>0.25</v>
      </c>
      <c r="Z20" s="4">
        <v>0.25</v>
      </c>
      <c r="AA20" s="4">
        <v>0.25</v>
      </c>
      <c r="AB20" s="8" t="s">
        <v>388</v>
      </c>
      <c r="AC20" s="260">
        <v>1</v>
      </c>
    </row>
    <row r="21" spans="1:29" ht="299.25" customHeight="1" x14ac:dyDescent="0.25">
      <c r="A21" s="439"/>
      <c r="B21" s="440"/>
      <c r="C21" s="432"/>
      <c r="D21" s="444"/>
      <c r="E21" s="432"/>
      <c r="F21" s="447"/>
      <c r="G21" s="107" t="s">
        <v>272</v>
      </c>
      <c r="H21" s="135" t="s">
        <v>31</v>
      </c>
      <c r="I21" s="135" t="s">
        <v>31</v>
      </c>
      <c r="J21" s="135" t="s">
        <v>31</v>
      </c>
      <c r="K21" s="135" t="s">
        <v>31</v>
      </c>
      <c r="L21" s="135" t="s">
        <v>31</v>
      </c>
      <c r="M21" s="135" t="s">
        <v>31</v>
      </c>
      <c r="N21" s="135" t="s">
        <v>31</v>
      </c>
      <c r="O21" s="135" t="s">
        <v>31</v>
      </c>
      <c r="P21" s="135" t="s">
        <v>31</v>
      </c>
      <c r="Q21" s="135" t="s">
        <v>31</v>
      </c>
      <c r="R21" s="135" t="s">
        <v>31</v>
      </c>
      <c r="S21" s="240" t="s">
        <v>31</v>
      </c>
      <c r="T21" s="220" t="s">
        <v>273</v>
      </c>
      <c r="U21" s="220" t="s">
        <v>230</v>
      </c>
      <c r="V21" s="236">
        <v>2017</v>
      </c>
      <c r="W21" s="141">
        <v>1</v>
      </c>
      <c r="X21" s="4">
        <v>0.25</v>
      </c>
      <c r="Y21" s="4">
        <v>0.25</v>
      </c>
      <c r="Z21" s="4">
        <v>0.25</v>
      </c>
      <c r="AA21" s="4">
        <v>0.25</v>
      </c>
      <c r="AB21" s="140" t="s">
        <v>389</v>
      </c>
      <c r="AC21" s="260">
        <f>SUM(X21:AA21)</f>
        <v>1</v>
      </c>
    </row>
    <row r="22" spans="1:29" ht="409.5" customHeight="1" x14ac:dyDescent="0.25">
      <c r="A22" s="439"/>
      <c r="B22" s="440"/>
      <c r="C22" s="432"/>
      <c r="D22" s="444"/>
      <c r="E22" s="432"/>
      <c r="F22" s="447"/>
      <c r="G22" s="107" t="s">
        <v>274</v>
      </c>
      <c r="H22" s="135"/>
      <c r="I22" s="135" t="s">
        <v>31</v>
      </c>
      <c r="J22" s="135" t="s">
        <v>31</v>
      </c>
      <c r="K22" s="135" t="s">
        <v>31</v>
      </c>
      <c r="L22" s="135" t="s">
        <v>31</v>
      </c>
      <c r="M22" s="135" t="s">
        <v>31</v>
      </c>
      <c r="N22" s="135" t="s">
        <v>31</v>
      </c>
      <c r="O22" s="135" t="s">
        <v>31</v>
      </c>
      <c r="P22" s="135" t="s">
        <v>31</v>
      </c>
      <c r="Q22" s="135" t="s">
        <v>31</v>
      </c>
      <c r="R22" s="135" t="s">
        <v>31</v>
      </c>
      <c r="S22" s="240" t="s">
        <v>31</v>
      </c>
      <c r="T22" s="220" t="s">
        <v>275</v>
      </c>
      <c r="U22" s="220" t="s">
        <v>230</v>
      </c>
      <c r="V22" s="236">
        <v>2017</v>
      </c>
      <c r="W22" s="135">
        <v>100</v>
      </c>
      <c r="X22" s="4">
        <v>0.25</v>
      </c>
      <c r="Y22" s="4">
        <v>0.25</v>
      </c>
      <c r="Z22" s="4">
        <v>0.25</v>
      </c>
      <c r="AA22" s="4">
        <v>0</v>
      </c>
      <c r="AB22" s="140" t="s">
        <v>390</v>
      </c>
      <c r="AC22" s="260">
        <f>SUM(X22:AA22)</f>
        <v>0.75</v>
      </c>
    </row>
    <row r="23" spans="1:29" ht="175.5" customHeight="1" x14ac:dyDescent="0.25">
      <c r="A23" s="439"/>
      <c r="B23" s="440"/>
      <c r="C23" s="432"/>
      <c r="D23" s="444"/>
      <c r="E23" s="432"/>
      <c r="F23" s="447"/>
      <c r="G23" s="107" t="s">
        <v>276</v>
      </c>
      <c r="H23" s="79"/>
      <c r="I23" s="135"/>
      <c r="J23" s="135" t="s">
        <v>31</v>
      </c>
      <c r="K23" s="135" t="s">
        <v>31</v>
      </c>
      <c r="L23" s="135" t="s">
        <v>31</v>
      </c>
      <c r="M23" s="135" t="s">
        <v>31</v>
      </c>
      <c r="N23" s="135" t="s">
        <v>31</v>
      </c>
      <c r="O23" s="135" t="s">
        <v>31</v>
      </c>
      <c r="P23" s="135" t="s">
        <v>31</v>
      </c>
      <c r="Q23" s="135" t="s">
        <v>31</v>
      </c>
      <c r="R23" s="135" t="s">
        <v>31</v>
      </c>
      <c r="S23" s="135"/>
      <c r="T23" s="220" t="s">
        <v>277</v>
      </c>
      <c r="U23" s="220" t="s">
        <v>230</v>
      </c>
      <c r="V23" s="236">
        <v>2017</v>
      </c>
      <c r="W23" s="136">
        <v>1</v>
      </c>
      <c r="X23" s="4">
        <v>0.25</v>
      </c>
      <c r="Y23" s="4">
        <v>0.25</v>
      </c>
      <c r="Z23" s="4">
        <v>0.25</v>
      </c>
      <c r="AA23" s="4">
        <v>0.25</v>
      </c>
      <c r="AB23" s="8" t="s">
        <v>278</v>
      </c>
      <c r="AC23" s="260">
        <f>SUM(X23:AA23)</f>
        <v>1</v>
      </c>
    </row>
    <row r="24" spans="1:29" ht="147.75" customHeight="1" x14ac:dyDescent="0.25">
      <c r="A24" s="439"/>
      <c r="B24" s="440"/>
      <c r="C24" s="432"/>
      <c r="D24" s="444"/>
      <c r="E24" s="432"/>
      <c r="F24" s="447"/>
      <c r="G24" s="107" t="s">
        <v>279</v>
      </c>
      <c r="H24" s="79"/>
      <c r="I24" s="135"/>
      <c r="J24" s="135"/>
      <c r="K24" s="135"/>
      <c r="L24" s="135"/>
      <c r="M24" s="135" t="s">
        <v>31</v>
      </c>
      <c r="N24" s="135"/>
      <c r="O24" s="135"/>
      <c r="P24" s="135"/>
      <c r="Q24" s="135"/>
      <c r="R24" s="135"/>
      <c r="S24" s="135"/>
      <c r="T24" s="220" t="s">
        <v>280</v>
      </c>
      <c r="U24" s="220" t="s">
        <v>230</v>
      </c>
      <c r="V24" s="236">
        <v>2017</v>
      </c>
      <c r="W24" s="240">
        <v>1</v>
      </c>
      <c r="X24" s="4">
        <v>0</v>
      </c>
      <c r="Y24" s="4">
        <v>1</v>
      </c>
      <c r="Z24" s="4">
        <v>0</v>
      </c>
      <c r="AA24" s="4">
        <v>0</v>
      </c>
      <c r="AB24" s="142" t="s">
        <v>281</v>
      </c>
      <c r="AC24" s="260">
        <f>SUM(X24:AA24)</f>
        <v>1</v>
      </c>
    </row>
    <row r="25" spans="1:29" ht="156" customHeight="1" thickBot="1" x14ac:dyDescent="0.3">
      <c r="A25" s="441"/>
      <c r="B25" s="442"/>
      <c r="C25" s="433"/>
      <c r="D25" s="445"/>
      <c r="E25" s="433"/>
      <c r="F25" s="448"/>
      <c r="G25" s="143" t="s">
        <v>282</v>
      </c>
      <c r="H25" s="144"/>
      <c r="I25" s="145"/>
      <c r="J25" s="145"/>
      <c r="K25" s="145" t="s">
        <v>31</v>
      </c>
      <c r="L25" s="145"/>
      <c r="M25" s="145" t="s">
        <v>31</v>
      </c>
      <c r="N25" s="145"/>
      <c r="O25" s="145" t="s">
        <v>31</v>
      </c>
      <c r="P25" s="145"/>
      <c r="Q25" s="145" t="s">
        <v>31</v>
      </c>
      <c r="R25" s="145"/>
      <c r="S25" s="145"/>
      <c r="T25" s="221" t="s">
        <v>283</v>
      </c>
      <c r="U25" s="221" t="s">
        <v>230</v>
      </c>
      <c r="V25" s="146">
        <v>2017</v>
      </c>
      <c r="W25" s="147">
        <v>1</v>
      </c>
      <c r="X25" s="148">
        <v>0</v>
      </c>
      <c r="Y25" s="148">
        <v>0.25</v>
      </c>
      <c r="Z25" s="148">
        <v>0.25</v>
      </c>
      <c r="AA25" s="148">
        <v>0.5</v>
      </c>
      <c r="AB25" s="149" t="s">
        <v>284</v>
      </c>
      <c r="AC25" s="260">
        <f>SUM(X25:AA25)</f>
        <v>1</v>
      </c>
    </row>
    <row r="26" spans="1:29" x14ac:dyDescent="0.25">
      <c r="A26" s="150"/>
      <c r="B26" s="150"/>
      <c r="C26" s="150"/>
      <c r="D26" s="150"/>
      <c r="E26" s="150"/>
      <c r="F26" s="245"/>
      <c r="G26" s="151"/>
      <c r="H26" s="150"/>
      <c r="I26" s="150"/>
      <c r="J26" s="150"/>
      <c r="K26" s="150"/>
      <c r="L26" s="150"/>
      <c r="M26" s="150"/>
      <c r="N26" s="150"/>
      <c r="O26" s="150"/>
      <c r="P26" s="150"/>
      <c r="Q26" s="150"/>
      <c r="R26" s="150"/>
      <c r="S26" s="150"/>
      <c r="T26" s="150"/>
      <c r="U26" s="150"/>
      <c r="V26" s="150"/>
      <c r="W26" s="152"/>
      <c r="X26" s="153"/>
      <c r="Y26" s="153"/>
      <c r="Z26" s="153"/>
      <c r="AA26" s="153"/>
      <c r="AB26" s="153"/>
      <c r="AC26" s="261"/>
    </row>
    <row r="27" spans="1:29" x14ac:dyDescent="0.25">
      <c r="A27" s="262"/>
      <c r="B27" s="262"/>
      <c r="C27" s="262"/>
      <c r="D27" s="262"/>
      <c r="E27" s="262"/>
      <c r="F27" s="263"/>
      <c r="G27" s="264"/>
      <c r="H27" s="262"/>
      <c r="I27" s="262"/>
      <c r="J27" s="262"/>
      <c r="K27" s="262"/>
      <c r="L27" s="262"/>
      <c r="M27" s="262"/>
      <c r="N27" s="262"/>
      <c r="O27" s="262"/>
      <c r="P27" s="262"/>
      <c r="Q27" s="262"/>
      <c r="R27" s="262"/>
      <c r="S27" s="262"/>
      <c r="T27" s="262"/>
      <c r="U27" s="262"/>
      <c r="V27" s="262"/>
      <c r="W27" s="154" t="s">
        <v>290</v>
      </c>
      <c r="X27" s="155" t="s">
        <v>285</v>
      </c>
      <c r="Y27" s="155" t="s">
        <v>286</v>
      </c>
      <c r="Z27" s="155" t="s">
        <v>287</v>
      </c>
      <c r="AA27" s="155" t="s">
        <v>288</v>
      </c>
      <c r="AB27" s="155" t="s">
        <v>289</v>
      </c>
      <c r="AC27" s="111"/>
    </row>
    <row r="28" spans="1:29" x14ac:dyDescent="0.25">
      <c r="A28" s="153"/>
      <c r="B28" s="153"/>
      <c r="C28" s="153"/>
      <c r="D28" s="153"/>
      <c r="E28" s="153"/>
      <c r="F28" s="265"/>
      <c r="G28" s="266"/>
      <c r="H28" s="153"/>
      <c r="I28" s="153"/>
      <c r="J28" s="153"/>
      <c r="K28" s="153"/>
      <c r="L28" s="153"/>
      <c r="M28" s="153"/>
      <c r="N28" s="153"/>
      <c r="O28" s="153"/>
      <c r="P28" s="153"/>
      <c r="Q28" s="153"/>
      <c r="R28" s="153"/>
      <c r="S28" s="153"/>
      <c r="T28" s="153"/>
      <c r="U28" s="153"/>
      <c r="V28" s="153"/>
      <c r="W28" s="155" t="s">
        <v>291</v>
      </c>
      <c r="X28" s="267">
        <f>AVERAGE(X7:X25)</f>
        <v>0.10294117647058823</v>
      </c>
      <c r="Y28" s="267">
        <f>AVERAGE(Y7:Y25)</f>
        <v>0.26991666666666669</v>
      </c>
      <c r="Z28" s="267">
        <f>AVERAGE(Z7:Z25)</f>
        <v>0.26183333333333336</v>
      </c>
      <c r="AA28" s="267">
        <f>AVERAGE(AA7:AA25)</f>
        <v>0.33082631578947369</v>
      </c>
      <c r="AB28" s="267">
        <f>SUM(X28:AA28)</f>
        <v>0.965517492260062</v>
      </c>
    </row>
    <row r="29" spans="1:29" x14ac:dyDescent="0.25">
      <c r="A29" s="153"/>
      <c r="B29" s="153"/>
      <c r="C29" s="153"/>
      <c r="D29" s="153"/>
      <c r="E29" s="153"/>
      <c r="F29" s="265"/>
      <c r="G29" s="266"/>
      <c r="H29" s="153"/>
      <c r="I29" s="153"/>
      <c r="J29" s="153"/>
      <c r="K29" s="153"/>
      <c r="L29" s="153"/>
      <c r="M29" s="153"/>
      <c r="N29" s="153"/>
      <c r="O29" s="153"/>
      <c r="P29" s="153"/>
      <c r="Q29" s="153"/>
      <c r="R29" s="153"/>
      <c r="S29" s="153"/>
      <c r="T29" s="153"/>
      <c r="U29" s="153"/>
      <c r="V29" s="153"/>
      <c r="W29" s="155" t="s">
        <v>292</v>
      </c>
      <c r="X29" s="153"/>
      <c r="Y29" s="267">
        <f>SUM(X28:Y28)</f>
        <v>0.3728578431372549</v>
      </c>
      <c r="Z29" s="153"/>
      <c r="AA29" s="268">
        <f>SUM(Z28:AA28)</f>
        <v>0.59265964912280711</v>
      </c>
    </row>
  </sheetData>
  <mergeCells count="29">
    <mergeCell ref="A1:B3"/>
    <mergeCell ref="C1:AA3"/>
    <mergeCell ref="A4:W4"/>
    <mergeCell ref="X4:AB4"/>
    <mergeCell ref="A5:A6"/>
    <mergeCell ref="B5:B6"/>
    <mergeCell ref="C5:C6"/>
    <mergeCell ref="D5:D6"/>
    <mergeCell ref="E5:E6"/>
    <mergeCell ref="F5:F6"/>
    <mergeCell ref="G5:G6"/>
    <mergeCell ref="H5:S5"/>
    <mergeCell ref="T5:T6"/>
    <mergeCell ref="U5:U6"/>
    <mergeCell ref="V5:V6"/>
    <mergeCell ref="W5:W6"/>
    <mergeCell ref="X5:AA5"/>
    <mergeCell ref="AB5:AB6"/>
    <mergeCell ref="AC5:AC6"/>
    <mergeCell ref="A7:A14"/>
    <mergeCell ref="B7:B14"/>
    <mergeCell ref="C7:C25"/>
    <mergeCell ref="D7:D14"/>
    <mergeCell ref="E7:E25"/>
    <mergeCell ref="F7:F9"/>
    <mergeCell ref="F10:F13"/>
    <mergeCell ref="A16:B25"/>
    <mergeCell ref="D16:D25"/>
    <mergeCell ref="F16:F25"/>
  </mergeCells>
  <dataValidations disablePrompts="1" count="3">
    <dataValidation allowBlank="1" showInputMessage="1" showErrorMessage="1" promptTitle="Resultado" prompt="Meta establecida según la fecha de corte" sqref="W5:W6 X5 X6:Z6"/>
    <dataValidation allowBlank="1" showInputMessage="1" showErrorMessage="1" promptTitle="Logro" prompt="Se indica el resultado obtenido a la fecha de corte del seguimiento en las unidades establecidas" sqref="V5:V6"/>
    <dataValidation allowBlank="1" showInputMessage="1" showErrorMessage="1" promptTitle="Acciones" prompt="Acciones que se emprenderán con el fin de contribuir a fortalecer o mejorar la situación encontrada" sqref="AB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23"/>
  <sheetViews>
    <sheetView workbookViewId="0">
      <selection activeCell="X7" sqref="X7:Y7"/>
    </sheetView>
  </sheetViews>
  <sheetFormatPr baseColWidth="10" defaultRowHeight="15" x14ac:dyDescent="0.25"/>
  <cols>
    <col min="8" max="9" width="2" bestFit="1" customWidth="1"/>
    <col min="10" max="10" width="2.42578125" bestFit="1" customWidth="1"/>
    <col min="11" max="11" width="2.140625" bestFit="1" customWidth="1"/>
    <col min="12" max="12" width="2.42578125" bestFit="1" customWidth="1"/>
    <col min="13" max="14" width="2" bestFit="1" customWidth="1"/>
    <col min="15" max="16" width="2.140625" bestFit="1" customWidth="1"/>
    <col min="17" max="17" width="2.28515625" bestFit="1" customWidth="1"/>
    <col min="18" max="19" width="2.140625" bestFit="1" customWidth="1"/>
  </cols>
  <sheetData>
    <row r="1" spans="1:28" ht="24" x14ac:dyDescent="0.25">
      <c r="A1" s="463"/>
      <c r="B1" s="464"/>
      <c r="C1" s="347" t="s">
        <v>0</v>
      </c>
      <c r="D1" s="348"/>
      <c r="E1" s="348"/>
      <c r="F1" s="348"/>
      <c r="G1" s="348"/>
      <c r="H1" s="348"/>
      <c r="I1" s="348"/>
      <c r="J1" s="348"/>
      <c r="K1" s="348"/>
      <c r="L1" s="348"/>
      <c r="M1" s="348"/>
      <c r="N1" s="348"/>
      <c r="O1" s="348"/>
      <c r="P1" s="348"/>
      <c r="Q1" s="348"/>
      <c r="R1" s="348"/>
      <c r="S1" s="348"/>
      <c r="T1" s="348"/>
      <c r="U1" s="348"/>
      <c r="V1" s="348"/>
      <c r="W1" s="348"/>
      <c r="X1" s="348"/>
      <c r="Y1" s="348"/>
      <c r="Z1" s="348"/>
      <c r="AA1" s="349"/>
      <c r="AB1" s="178" t="s">
        <v>1</v>
      </c>
    </row>
    <row r="2" spans="1:28" x14ac:dyDescent="0.25">
      <c r="A2" s="465"/>
      <c r="B2" s="466"/>
      <c r="C2" s="379"/>
      <c r="D2" s="380"/>
      <c r="E2" s="380"/>
      <c r="F2" s="380"/>
      <c r="G2" s="380"/>
      <c r="H2" s="380"/>
      <c r="I2" s="380"/>
      <c r="J2" s="380"/>
      <c r="K2" s="380"/>
      <c r="L2" s="380"/>
      <c r="M2" s="380"/>
      <c r="N2" s="380"/>
      <c r="O2" s="380"/>
      <c r="P2" s="380"/>
      <c r="Q2" s="380"/>
      <c r="R2" s="380"/>
      <c r="S2" s="380"/>
      <c r="T2" s="380"/>
      <c r="U2" s="380"/>
      <c r="V2" s="380"/>
      <c r="W2" s="380"/>
      <c r="X2" s="380"/>
      <c r="Y2" s="380"/>
      <c r="Z2" s="380"/>
      <c r="AA2" s="381"/>
      <c r="AB2" s="179" t="s">
        <v>2</v>
      </c>
    </row>
    <row r="3" spans="1:28" ht="24.75" thickBot="1" x14ac:dyDescent="0.3">
      <c r="A3" s="467"/>
      <c r="B3" s="468"/>
      <c r="C3" s="382"/>
      <c r="D3" s="383"/>
      <c r="E3" s="383"/>
      <c r="F3" s="383"/>
      <c r="G3" s="383"/>
      <c r="H3" s="383"/>
      <c r="I3" s="383"/>
      <c r="J3" s="383"/>
      <c r="K3" s="383"/>
      <c r="L3" s="383"/>
      <c r="M3" s="383"/>
      <c r="N3" s="383"/>
      <c r="O3" s="383"/>
      <c r="P3" s="383"/>
      <c r="Q3" s="383"/>
      <c r="R3" s="383"/>
      <c r="S3" s="383"/>
      <c r="T3" s="383"/>
      <c r="U3" s="383"/>
      <c r="V3" s="383"/>
      <c r="W3" s="383"/>
      <c r="X3" s="380"/>
      <c r="Y3" s="380"/>
      <c r="Z3" s="380"/>
      <c r="AA3" s="381"/>
      <c r="AB3" s="180" t="s">
        <v>3</v>
      </c>
    </row>
    <row r="4" spans="1:28" ht="15.75" thickBot="1" x14ac:dyDescent="0.3">
      <c r="A4" s="449" t="s">
        <v>4</v>
      </c>
      <c r="B4" s="384"/>
      <c r="C4" s="384"/>
      <c r="D4" s="384"/>
      <c r="E4" s="384"/>
      <c r="F4" s="384"/>
      <c r="G4" s="384"/>
      <c r="H4" s="384"/>
      <c r="I4" s="384"/>
      <c r="J4" s="384"/>
      <c r="K4" s="384"/>
      <c r="L4" s="384"/>
      <c r="M4" s="384"/>
      <c r="N4" s="384"/>
      <c r="O4" s="384"/>
      <c r="P4" s="384"/>
      <c r="Q4" s="384"/>
      <c r="R4" s="384"/>
      <c r="S4" s="384"/>
      <c r="T4" s="384"/>
      <c r="U4" s="384"/>
      <c r="V4" s="384"/>
      <c r="W4" s="384"/>
      <c r="X4" s="449" t="s">
        <v>5</v>
      </c>
      <c r="Y4" s="384"/>
      <c r="Z4" s="384"/>
      <c r="AA4" s="384"/>
      <c r="AB4" s="469"/>
    </row>
    <row r="5" spans="1:28" ht="15.75" thickBot="1" x14ac:dyDescent="0.3">
      <c r="A5" s="450" t="s">
        <v>6</v>
      </c>
      <c r="B5" s="470" t="s">
        <v>7</v>
      </c>
      <c r="C5" s="454" t="s">
        <v>8</v>
      </c>
      <c r="D5" s="454" t="s">
        <v>9</v>
      </c>
      <c r="E5" s="454" t="s">
        <v>10</v>
      </c>
      <c r="F5" s="454" t="s">
        <v>11</v>
      </c>
      <c r="G5" s="456" t="s">
        <v>12</v>
      </c>
      <c r="H5" s="452" t="s">
        <v>13</v>
      </c>
      <c r="I5" s="458"/>
      <c r="J5" s="458"/>
      <c r="K5" s="458"/>
      <c r="L5" s="458"/>
      <c r="M5" s="458"/>
      <c r="N5" s="458"/>
      <c r="O5" s="458"/>
      <c r="P5" s="458"/>
      <c r="Q5" s="458"/>
      <c r="R5" s="458"/>
      <c r="S5" s="459"/>
      <c r="T5" s="483" t="s">
        <v>14</v>
      </c>
      <c r="U5" s="452" t="s">
        <v>15</v>
      </c>
      <c r="V5" s="352" t="s">
        <v>16</v>
      </c>
      <c r="W5" s="456" t="s">
        <v>17</v>
      </c>
      <c r="X5" s="353" t="s">
        <v>18</v>
      </c>
      <c r="Y5" s="404"/>
      <c r="Z5" s="404"/>
      <c r="AA5" s="355"/>
      <c r="AB5" s="422" t="s">
        <v>19</v>
      </c>
    </row>
    <row r="6" spans="1:28" ht="15.75" thickBot="1" x14ac:dyDescent="0.3">
      <c r="A6" s="451"/>
      <c r="B6" s="471"/>
      <c r="C6" s="455"/>
      <c r="D6" s="455"/>
      <c r="E6" s="455"/>
      <c r="F6" s="455"/>
      <c r="G6" s="457"/>
      <c r="H6" s="167" t="s">
        <v>20</v>
      </c>
      <c r="I6" s="173" t="s">
        <v>21</v>
      </c>
      <c r="J6" s="173" t="s">
        <v>22</v>
      </c>
      <c r="K6" s="173" t="s">
        <v>23</v>
      </c>
      <c r="L6" s="173" t="s">
        <v>22</v>
      </c>
      <c r="M6" s="173" t="s">
        <v>24</v>
      </c>
      <c r="N6" s="173" t="s">
        <v>24</v>
      </c>
      <c r="O6" s="173" t="s">
        <v>23</v>
      </c>
      <c r="P6" s="173" t="s">
        <v>25</v>
      </c>
      <c r="Q6" s="173" t="s">
        <v>26</v>
      </c>
      <c r="R6" s="173" t="s">
        <v>27</v>
      </c>
      <c r="S6" s="113" t="s">
        <v>28</v>
      </c>
      <c r="T6" s="484"/>
      <c r="U6" s="453"/>
      <c r="V6" s="461"/>
      <c r="W6" s="485"/>
      <c r="X6" s="176" t="s">
        <v>29</v>
      </c>
      <c r="Y6" s="175" t="s">
        <v>35</v>
      </c>
      <c r="Z6" s="166" t="s">
        <v>36</v>
      </c>
      <c r="AA6" s="174" t="s">
        <v>30</v>
      </c>
      <c r="AB6" s="423"/>
    </row>
    <row r="7" spans="1:28" ht="180" x14ac:dyDescent="0.25">
      <c r="A7" s="474">
        <v>4</v>
      </c>
      <c r="B7" s="477" t="s">
        <v>295</v>
      </c>
      <c r="C7" s="480" t="s">
        <v>296</v>
      </c>
      <c r="D7" s="481" t="s">
        <v>297</v>
      </c>
      <c r="E7" s="480" t="s">
        <v>298</v>
      </c>
      <c r="F7" s="168" t="s">
        <v>299</v>
      </c>
      <c r="G7" s="168" t="s">
        <v>300</v>
      </c>
      <c r="H7" s="168"/>
      <c r="I7" s="168"/>
      <c r="J7" s="168"/>
      <c r="K7" s="168"/>
      <c r="L7" s="168"/>
      <c r="M7" s="168"/>
      <c r="N7" s="168"/>
      <c r="O7" s="168"/>
      <c r="P7" s="168"/>
      <c r="Q7" s="168" t="s">
        <v>32</v>
      </c>
      <c r="R7" s="168"/>
      <c r="S7" s="168"/>
      <c r="T7" s="118" t="s">
        <v>301</v>
      </c>
      <c r="U7" s="168" t="s">
        <v>302</v>
      </c>
      <c r="V7" s="171">
        <v>2017</v>
      </c>
      <c r="W7" s="177">
        <v>1</v>
      </c>
      <c r="X7" s="246">
        <v>0</v>
      </c>
      <c r="Y7" s="246">
        <v>0</v>
      </c>
      <c r="Z7" s="181">
        <v>1</v>
      </c>
      <c r="AA7" s="219">
        <v>0</v>
      </c>
      <c r="AB7" s="182" t="s">
        <v>303</v>
      </c>
    </row>
    <row r="8" spans="1:28" ht="324.75" x14ac:dyDescent="0.25">
      <c r="A8" s="475"/>
      <c r="B8" s="478"/>
      <c r="C8" s="432"/>
      <c r="D8" s="444"/>
      <c r="E8" s="432"/>
      <c r="F8" s="417"/>
      <c r="G8" s="163" t="s">
        <v>110</v>
      </c>
      <c r="H8" s="183"/>
      <c r="I8" s="169"/>
      <c r="J8" s="169"/>
      <c r="K8" s="169" t="s">
        <v>32</v>
      </c>
      <c r="L8" s="169"/>
      <c r="M8" s="169"/>
      <c r="N8" s="169"/>
      <c r="O8" s="169" t="s">
        <v>32</v>
      </c>
      <c r="P8" s="169"/>
      <c r="Q8" s="169"/>
      <c r="R8" s="169"/>
      <c r="S8" s="169" t="s">
        <v>32</v>
      </c>
      <c r="T8" s="77" t="s">
        <v>111</v>
      </c>
      <c r="U8" s="169" t="s">
        <v>302</v>
      </c>
      <c r="V8" s="170">
        <v>2017</v>
      </c>
      <c r="W8" s="127">
        <v>3</v>
      </c>
      <c r="X8" s="219">
        <v>0</v>
      </c>
      <c r="Y8" s="184">
        <v>0.33329999999999999</v>
      </c>
      <c r="Z8" s="184">
        <v>0.33329999999999999</v>
      </c>
      <c r="AA8" s="219">
        <v>0</v>
      </c>
      <c r="AB8" s="185" t="s">
        <v>304</v>
      </c>
    </row>
    <row r="9" spans="1:28" ht="96.75" x14ac:dyDescent="0.25">
      <c r="A9" s="475"/>
      <c r="B9" s="478"/>
      <c r="C9" s="432"/>
      <c r="D9" s="444"/>
      <c r="E9" s="432"/>
      <c r="F9" s="418"/>
      <c r="G9" s="165" t="s">
        <v>305</v>
      </c>
      <c r="H9" s="126" t="s">
        <v>32</v>
      </c>
      <c r="I9" s="126" t="s">
        <v>32</v>
      </c>
      <c r="J9" s="126" t="s">
        <v>32</v>
      </c>
      <c r="K9" s="126" t="s">
        <v>32</v>
      </c>
      <c r="L9" s="126" t="s">
        <v>32</v>
      </c>
      <c r="M9" s="126" t="s">
        <v>32</v>
      </c>
      <c r="N9" s="126" t="s">
        <v>32</v>
      </c>
      <c r="O9" s="126" t="s">
        <v>32</v>
      </c>
      <c r="P9" s="126" t="s">
        <v>32</v>
      </c>
      <c r="Q9" s="126" t="s">
        <v>31</v>
      </c>
      <c r="R9" s="126" t="s">
        <v>31</v>
      </c>
      <c r="S9" s="126" t="s">
        <v>32</v>
      </c>
      <c r="T9" s="163" t="s">
        <v>306</v>
      </c>
      <c r="U9" s="169" t="s">
        <v>302</v>
      </c>
      <c r="V9" s="170">
        <v>2017</v>
      </c>
      <c r="W9" s="186">
        <v>1</v>
      </c>
      <c r="X9" s="187">
        <v>0.25</v>
      </c>
      <c r="Y9" s="187">
        <v>0.25</v>
      </c>
      <c r="Z9" s="188">
        <v>0.25</v>
      </c>
      <c r="AA9" s="188">
        <v>0.25</v>
      </c>
      <c r="AB9" s="185" t="s">
        <v>307</v>
      </c>
    </row>
    <row r="10" spans="1:28" ht="108" x14ac:dyDescent="0.25">
      <c r="A10" s="475"/>
      <c r="B10" s="478"/>
      <c r="C10" s="432"/>
      <c r="D10" s="444"/>
      <c r="E10" s="432"/>
      <c r="F10" s="418"/>
      <c r="G10" s="163" t="s">
        <v>308</v>
      </c>
      <c r="H10" s="130" t="s">
        <v>32</v>
      </c>
      <c r="I10" s="130" t="s">
        <v>32</v>
      </c>
      <c r="J10" s="130" t="s">
        <v>32</v>
      </c>
      <c r="K10" s="130" t="s">
        <v>32</v>
      </c>
      <c r="L10" s="130" t="s">
        <v>32</v>
      </c>
      <c r="M10" s="130" t="s">
        <v>32</v>
      </c>
      <c r="N10" s="130" t="s">
        <v>32</v>
      </c>
      <c r="O10" s="130" t="s">
        <v>32</v>
      </c>
      <c r="P10" s="130" t="s">
        <v>32</v>
      </c>
      <c r="Q10" s="130" t="s">
        <v>32</v>
      </c>
      <c r="R10" s="130" t="s">
        <v>32</v>
      </c>
      <c r="S10" s="130" t="s">
        <v>32</v>
      </c>
      <c r="T10" s="77" t="s">
        <v>309</v>
      </c>
      <c r="U10" s="169" t="s">
        <v>302</v>
      </c>
      <c r="V10" s="170">
        <v>2017</v>
      </c>
      <c r="W10" s="122">
        <v>1</v>
      </c>
      <c r="X10" s="187">
        <v>0.25</v>
      </c>
      <c r="Y10" s="187">
        <v>0.25</v>
      </c>
      <c r="Z10" s="188">
        <v>0.25</v>
      </c>
      <c r="AA10" s="188">
        <v>0.25</v>
      </c>
      <c r="AB10" s="185" t="s">
        <v>307</v>
      </c>
    </row>
    <row r="11" spans="1:28" ht="120" x14ac:dyDescent="0.25">
      <c r="A11" s="475"/>
      <c r="B11" s="478"/>
      <c r="C11" s="432"/>
      <c r="D11" s="444"/>
      <c r="E11" s="432"/>
      <c r="F11" s="418"/>
      <c r="G11" s="163" t="s">
        <v>310</v>
      </c>
      <c r="H11" s="130" t="s">
        <v>32</v>
      </c>
      <c r="I11" s="130" t="s">
        <v>32</v>
      </c>
      <c r="J11" s="130" t="s">
        <v>32</v>
      </c>
      <c r="K11" s="130" t="s">
        <v>32</v>
      </c>
      <c r="L11" s="130" t="s">
        <v>32</v>
      </c>
      <c r="M11" s="130" t="s">
        <v>32</v>
      </c>
      <c r="N11" s="130" t="s">
        <v>32</v>
      </c>
      <c r="O11" s="130" t="s">
        <v>32</v>
      </c>
      <c r="P11" s="130" t="s">
        <v>32</v>
      </c>
      <c r="Q11" s="130" t="s">
        <v>32</v>
      </c>
      <c r="R11" s="130" t="s">
        <v>32</v>
      </c>
      <c r="S11" s="130" t="s">
        <v>32</v>
      </c>
      <c r="T11" s="163" t="s">
        <v>311</v>
      </c>
      <c r="U11" s="169" t="s">
        <v>302</v>
      </c>
      <c r="V11" s="170">
        <v>2017</v>
      </c>
      <c r="W11" s="122">
        <v>1</v>
      </c>
      <c r="X11" s="187">
        <v>0.25</v>
      </c>
      <c r="Y11" s="187">
        <v>0.25</v>
      </c>
      <c r="Z11" s="188">
        <v>0.25</v>
      </c>
      <c r="AA11" s="188">
        <v>0.25</v>
      </c>
      <c r="AB11" s="185" t="s">
        <v>307</v>
      </c>
    </row>
    <row r="12" spans="1:28" ht="132" x14ac:dyDescent="0.25">
      <c r="A12" s="475"/>
      <c r="B12" s="478"/>
      <c r="C12" s="432"/>
      <c r="D12" s="444"/>
      <c r="E12" s="432"/>
      <c r="F12" s="418"/>
      <c r="G12" s="163" t="s">
        <v>312</v>
      </c>
      <c r="H12" s="130" t="s">
        <v>32</v>
      </c>
      <c r="I12" s="130" t="s">
        <v>32</v>
      </c>
      <c r="J12" s="130" t="s">
        <v>32</v>
      </c>
      <c r="K12" s="130" t="s">
        <v>32</v>
      </c>
      <c r="L12" s="130" t="s">
        <v>32</v>
      </c>
      <c r="M12" s="130" t="s">
        <v>32</v>
      </c>
      <c r="N12" s="130" t="s">
        <v>32</v>
      </c>
      <c r="O12" s="130" t="s">
        <v>32</v>
      </c>
      <c r="P12" s="130" t="s">
        <v>32</v>
      </c>
      <c r="Q12" s="130" t="s">
        <v>32</v>
      </c>
      <c r="R12" s="130" t="s">
        <v>32</v>
      </c>
      <c r="S12" s="130" t="s">
        <v>32</v>
      </c>
      <c r="T12" s="163" t="s">
        <v>313</v>
      </c>
      <c r="U12" s="169" t="s">
        <v>302</v>
      </c>
      <c r="V12" s="170">
        <v>2017</v>
      </c>
      <c r="W12" s="4">
        <v>1</v>
      </c>
      <c r="X12" s="187">
        <v>0.25</v>
      </c>
      <c r="Y12" s="187">
        <v>0.25</v>
      </c>
      <c r="Z12" s="188">
        <v>0.25</v>
      </c>
      <c r="AA12" s="188">
        <v>0.25</v>
      </c>
      <c r="AB12" s="185" t="s">
        <v>307</v>
      </c>
    </row>
    <row r="13" spans="1:28" ht="132" x14ac:dyDescent="0.25">
      <c r="A13" s="475"/>
      <c r="B13" s="478"/>
      <c r="C13" s="432"/>
      <c r="D13" s="444"/>
      <c r="E13" s="432"/>
      <c r="F13" s="418"/>
      <c r="G13" s="163" t="s">
        <v>314</v>
      </c>
      <c r="H13" s="130" t="s">
        <v>32</v>
      </c>
      <c r="I13" s="130" t="s">
        <v>32</v>
      </c>
      <c r="J13" s="130" t="s">
        <v>32</v>
      </c>
      <c r="K13" s="130" t="s">
        <v>32</v>
      </c>
      <c r="L13" s="130" t="s">
        <v>32</v>
      </c>
      <c r="M13" s="130" t="s">
        <v>32</v>
      </c>
      <c r="N13" s="130" t="s">
        <v>32</v>
      </c>
      <c r="O13" s="130" t="s">
        <v>32</v>
      </c>
      <c r="P13" s="130" t="s">
        <v>32</v>
      </c>
      <c r="Q13" s="130" t="s">
        <v>32</v>
      </c>
      <c r="R13" s="130" t="s">
        <v>32</v>
      </c>
      <c r="S13" s="130" t="s">
        <v>32</v>
      </c>
      <c r="T13" s="163" t="s">
        <v>315</v>
      </c>
      <c r="U13" s="169" t="s">
        <v>302</v>
      </c>
      <c r="V13" s="170">
        <v>2017</v>
      </c>
      <c r="W13" s="4">
        <v>1</v>
      </c>
      <c r="X13" s="187">
        <v>0.25</v>
      </c>
      <c r="Y13" s="188">
        <v>0.25</v>
      </c>
      <c r="Z13" s="188">
        <v>0.25</v>
      </c>
      <c r="AA13" s="188">
        <v>0.25</v>
      </c>
      <c r="AB13" s="185" t="s">
        <v>307</v>
      </c>
    </row>
    <row r="14" spans="1:28" ht="252" x14ac:dyDescent="0.25">
      <c r="A14" s="475"/>
      <c r="B14" s="478"/>
      <c r="C14" s="432"/>
      <c r="D14" s="444"/>
      <c r="E14" s="432"/>
      <c r="F14" s="418"/>
      <c r="G14" s="189" t="s">
        <v>316</v>
      </c>
      <c r="H14" s="130" t="s">
        <v>32</v>
      </c>
      <c r="I14" s="130" t="s">
        <v>32</v>
      </c>
      <c r="J14" s="130" t="s">
        <v>32</v>
      </c>
      <c r="K14" s="130" t="s">
        <v>32</v>
      </c>
      <c r="L14" s="130" t="s">
        <v>32</v>
      </c>
      <c r="M14" s="130" t="s">
        <v>32</v>
      </c>
      <c r="N14" s="130" t="s">
        <v>32</v>
      </c>
      <c r="O14" s="130" t="s">
        <v>32</v>
      </c>
      <c r="P14" s="130" t="s">
        <v>32</v>
      </c>
      <c r="Q14" s="130" t="s">
        <v>32</v>
      </c>
      <c r="R14" s="130" t="s">
        <v>32</v>
      </c>
      <c r="S14" s="130" t="s">
        <v>32</v>
      </c>
      <c r="T14" s="163" t="s">
        <v>317</v>
      </c>
      <c r="U14" s="169" t="s">
        <v>302</v>
      </c>
      <c r="V14" s="170">
        <v>2017</v>
      </c>
      <c r="W14" s="190">
        <v>1</v>
      </c>
      <c r="X14" s="187">
        <v>0.25</v>
      </c>
      <c r="Y14" s="188">
        <v>0.25</v>
      </c>
      <c r="Z14" s="188">
        <v>0.25</v>
      </c>
      <c r="AA14" s="188">
        <v>0.25</v>
      </c>
      <c r="AB14" s="191" t="s">
        <v>307</v>
      </c>
    </row>
    <row r="15" spans="1:28" ht="96.75" x14ac:dyDescent="0.25">
      <c r="A15" s="475"/>
      <c r="B15" s="478"/>
      <c r="C15" s="432"/>
      <c r="D15" s="444"/>
      <c r="E15" s="432"/>
      <c r="F15" s="418"/>
      <c r="G15" s="169" t="s">
        <v>318</v>
      </c>
      <c r="H15" s="130" t="s">
        <v>32</v>
      </c>
      <c r="I15" s="130" t="s">
        <v>32</v>
      </c>
      <c r="J15" s="130" t="s">
        <v>32</v>
      </c>
      <c r="K15" s="130" t="s">
        <v>32</v>
      </c>
      <c r="L15" s="130" t="s">
        <v>32</v>
      </c>
      <c r="M15" s="130" t="s">
        <v>32</v>
      </c>
      <c r="N15" s="130" t="s">
        <v>32</v>
      </c>
      <c r="O15" s="130" t="s">
        <v>32</v>
      </c>
      <c r="P15" s="130" t="s">
        <v>32</v>
      </c>
      <c r="Q15" s="130" t="s">
        <v>32</v>
      </c>
      <c r="R15" s="130" t="s">
        <v>32</v>
      </c>
      <c r="S15" s="130" t="s">
        <v>32</v>
      </c>
      <c r="T15" s="163" t="s">
        <v>319</v>
      </c>
      <c r="U15" s="169" t="s">
        <v>302</v>
      </c>
      <c r="V15" s="170">
        <v>2017</v>
      </c>
      <c r="W15" s="190">
        <v>1</v>
      </c>
      <c r="X15" s="187">
        <v>0.25</v>
      </c>
      <c r="Y15" s="188">
        <v>0.25</v>
      </c>
      <c r="Z15" s="188">
        <v>0.25</v>
      </c>
      <c r="AA15" s="188">
        <v>0.25</v>
      </c>
      <c r="AB15" s="185" t="s">
        <v>307</v>
      </c>
    </row>
    <row r="16" spans="1:28" ht="132" x14ac:dyDescent="0.25">
      <c r="A16" s="475"/>
      <c r="B16" s="478"/>
      <c r="C16" s="432"/>
      <c r="D16" s="444"/>
      <c r="E16" s="432"/>
      <c r="F16" s="418"/>
      <c r="G16" s="189" t="s">
        <v>320</v>
      </c>
      <c r="H16" s="130" t="s">
        <v>32</v>
      </c>
      <c r="I16" s="130" t="s">
        <v>32</v>
      </c>
      <c r="J16" s="130" t="s">
        <v>32</v>
      </c>
      <c r="K16" s="130" t="s">
        <v>32</v>
      </c>
      <c r="L16" s="130" t="s">
        <v>32</v>
      </c>
      <c r="M16" s="130" t="s">
        <v>32</v>
      </c>
      <c r="N16" s="130" t="s">
        <v>32</v>
      </c>
      <c r="O16" s="130" t="s">
        <v>32</v>
      </c>
      <c r="P16" s="130" t="s">
        <v>32</v>
      </c>
      <c r="Q16" s="130" t="s">
        <v>32</v>
      </c>
      <c r="R16" s="130" t="s">
        <v>32</v>
      </c>
      <c r="S16" s="130" t="s">
        <v>32</v>
      </c>
      <c r="T16" s="163" t="s">
        <v>321</v>
      </c>
      <c r="U16" s="169" t="s">
        <v>302</v>
      </c>
      <c r="V16" s="170">
        <v>2017</v>
      </c>
      <c r="W16" s="190">
        <v>1</v>
      </c>
      <c r="X16" s="187">
        <v>0.25</v>
      </c>
      <c r="Y16" s="188">
        <v>0.25</v>
      </c>
      <c r="Z16" s="188">
        <v>0.25</v>
      </c>
      <c r="AA16" s="188">
        <v>0.25</v>
      </c>
      <c r="AB16" s="185" t="s">
        <v>307</v>
      </c>
    </row>
    <row r="17" spans="1:28" ht="204" x14ac:dyDescent="0.25">
      <c r="A17" s="475"/>
      <c r="B17" s="478"/>
      <c r="C17" s="432"/>
      <c r="D17" s="444"/>
      <c r="E17" s="432"/>
      <c r="F17" s="418"/>
      <c r="G17" s="169" t="s">
        <v>322</v>
      </c>
      <c r="H17" s="130" t="s">
        <v>32</v>
      </c>
      <c r="I17" s="130" t="s">
        <v>32</v>
      </c>
      <c r="J17" s="130" t="s">
        <v>32</v>
      </c>
      <c r="K17" s="130" t="s">
        <v>32</v>
      </c>
      <c r="L17" s="130" t="s">
        <v>32</v>
      </c>
      <c r="M17" s="130" t="s">
        <v>32</v>
      </c>
      <c r="N17" s="130" t="s">
        <v>32</v>
      </c>
      <c r="O17" s="130" t="s">
        <v>32</v>
      </c>
      <c r="P17" s="130" t="s">
        <v>32</v>
      </c>
      <c r="Q17" s="130" t="s">
        <v>32</v>
      </c>
      <c r="R17" s="130" t="s">
        <v>32</v>
      </c>
      <c r="S17" s="130" t="s">
        <v>32</v>
      </c>
      <c r="T17" s="163" t="s">
        <v>323</v>
      </c>
      <c r="U17" s="169" t="s">
        <v>302</v>
      </c>
      <c r="V17" s="170">
        <v>2017</v>
      </c>
      <c r="W17" s="190">
        <v>1</v>
      </c>
      <c r="X17" s="187">
        <v>0.25</v>
      </c>
      <c r="Y17" s="188">
        <v>0.25</v>
      </c>
      <c r="Z17" s="188">
        <v>0.25</v>
      </c>
      <c r="AA17" s="188">
        <v>0.25</v>
      </c>
      <c r="AB17" s="191" t="s">
        <v>307</v>
      </c>
    </row>
    <row r="18" spans="1:28" ht="409.6" thickBot="1" x14ac:dyDescent="0.3">
      <c r="A18" s="476"/>
      <c r="B18" s="479"/>
      <c r="C18" s="433"/>
      <c r="D18" s="445"/>
      <c r="E18" s="433"/>
      <c r="F18" s="482"/>
      <c r="G18" s="164" t="s">
        <v>324</v>
      </c>
      <c r="H18" s="192" t="s">
        <v>32</v>
      </c>
      <c r="I18" s="192" t="s">
        <v>32</v>
      </c>
      <c r="J18" s="192" t="s">
        <v>32</v>
      </c>
      <c r="K18" s="192" t="s">
        <v>32</v>
      </c>
      <c r="L18" s="192" t="s">
        <v>32</v>
      </c>
      <c r="M18" s="192" t="s">
        <v>32</v>
      </c>
      <c r="N18" s="192" t="s">
        <v>32</v>
      </c>
      <c r="O18" s="192" t="s">
        <v>32</v>
      </c>
      <c r="P18" s="192" t="s">
        <v>32</v>
      </c>
      <c r="Q18" s="192" t="s">
        <v>32</v>
      </c>
      <c r="R18" s="192" t="s">
        <v>32</v>
      </c>
      <c r="S18" s="192" t="s">
        <v>32</v>
      </c>
      <c r="T18" s="164" t="s">
        <v>325</v>
      </c>
      <c r="U18" s="193" t="s">
        <v>302</v>
      </c>
      <c r="V18" s="146">
        <v>2017</v>
      </c>
      <c r="W18" s="194">
        <v>1</v>
      </c>
      <c r="X18" s="195">
        <v>0.08</v>
      </c>
      <c r="Y18" s="196">
        <v>8.3299999999999999E-2</v>
      </c>
      <c r="Z18" s="196">
        <v>0.16</v>
      </c>
      <c r="AA18" s="196">
        <v>0.25</v>
      </c>
      <c r="AB18" s="197" t="s">
        <v>326</v>
      </c>
    </row>
    <row r="19" spans="1:28" x14ac:dyDescent="0.25">
      <c r="A19" s="198"/>
      <c r="B19" s="198"/>
      <c r="C19" s="198"/>
      <c r="D19" s="198"/>
      <c r="E19" s="198"/>
      <c r="F19" s="198"/>
      <c r="G19" s="198"/>
      <c r="H19" s="198"/>
      <c r="I19" s="198"/>
      <c r="J19" s="198"/>
      <c r="K19" s="198"/>
      <c r="L19" s="198"/>
      <c r="M19" s="198"/>
      <c r="N19" s="198"/>
      <c r="O19" s="198"/>
      <c r="P19" s="198"/>
      <c r="Q19" s="198"/>
      <c r="R19" s="198"/>
      <c r="S19" s="198"/>
      <c r="T19" s="2"/>
      <c r="U19" s="198"/>
      <c r="V19" s="153"/>
      <c r="W19" s="199"/>
      <c r="X19" s="199" t="s">
        <v>285</v>
      </c>
      <c r="Y19" s="199" t="s">
        <v>286</v>
      </c>
      <c r="Z19" s="199" t="s">
        <v>287</v>
      </c>
      <c r="AA19" s="199" t="s">
        <v>288</v>
      </c>
      <c r="AB19" s="199" t="s">
        <v>289</v>
      </c>
    </row>
    <row r="20" spans="1:28" x14ac:dyDescent="0.25">
      <c r="A20" s="198"/>
      <c r="B20" s="198"/>
      <c r="C20" s="198"/>
      <c r="D20" s="198"/>
      <c r="E20" s="198"/>
      <c r="F20" s="198"/>
      <c r="G20" s="198"/>
      <c r="H20" s="198"/>
      <c r="I20" s="198"/>
      <c r="J20" s="198"/>
      <c r="K20" s="198"/>
      <c r="L20" s="198"/>
      <c r="M20" s="198"/>
      <c r="N20" s="198"/>
      <c r="O20" s="198"/>
      <c r="P20" s="198"/>
      <c r="Q20" s="198"/>
      <c r="R20" s="198"/>
      <c r="S20" s="198"/>
      <c r="T20" s="2"/>
      <c r="U20" s="198"/>
      <c r="V20" s="153"/>
      <c r="W20" s="200" t="s">
        <v>292</v>
      </c>
      <c r="X20" s="201">
        <f>+AVERAGE(X7:X18)</f>
        <v>0.19416666666666668</v>
      </c>
      <c r="Y20" s="201">
        <f>+AVERAGE(Y7:Y18)</f>
        <v>0.22221666666666665</v>
      </c>
      <c r="Z20" s="201">
        <f>+AVERAGE(Z7:Z18)</f>
        <v>0.31194166666666667</v>
      </c>
      <c r="AA20" s="201">
        <f>+AVERAGE(AA7:AA18)</f>
        <v>0.20833333333333334</v>
      </c>
      <c r="AB20" s="201">
        <f>SUM(X20:AA20)</f>
        <v>0.93665833333333337</v>
      </c>
    </row>
    <row r="21" spans="1:28" x14ac:dyDescent="0.25">
      <c r="A21" s="198"/>
      <c r="B21" s="198"/>
      <c r="C21" s="198"/>
      <c r="D21" s="198"/>
      <c r="E21" s="198"/>
      <c r="F21" s="198"/>
      <c r="G21" s="198"/>
      <c r="H21" s="198"/>
      <c r="I21" s="198"/>
      <c r="J21" s="198"/>
      <c r="K21" s="198"/>
      <c r="L21" s="198"/>
      <c r="M21" s="198"/>
      <c r="N21" s="198"/>
      <c r="O21" s="198"/>
      <c r="P21" s="198"/>
      <c r="Q21" s="198"/>
      <c r="R21" s="198"/>
      <c r="S21" s="198"/>
      <c r="T21" s="2"/>
      <c r="U21" s="198"/>
      <c r="V21" s="153"/>
      <c r="W21" s="200"/>
      <c r="X21" s="472">
        <f>+X20+Y20</f>
        <v>0.41638333333333333</v>
      </c>
      <c r="Y21" s="473"/>
      <c r="Z21" s="472">
        <f>+Z20+AA20</f>
        <v>0.52027500000000004</v>
      </c>
      <c r="AA21" s="473"/>
      <c r="AB21" s="200"/>
    </row>
    <row r="22" spans="1:28" x14ac:dyDescent="0.25">
      <c r="A22" s="198"/>
      <c r="B22" s="198"/>
      <c r="C22" s="198"/>
      <c r="D22" s="198"/>
      <c r="E22" s="198"/>
      <c r="F22" s="198"/>
      <c r="G22" s="198"/>
      <c r="H22" s="198"/>
      <c r="I22" s="198"/>
      <c r="J22" s="198"/>
      <c r="K22" s="198"/>
      <c r="L22" s="198"/>
      <c r="M22" s="198"/>
      <c r="N22" s="198"/>
      <c r="O22" s="198"/>
      <c r="P22" s="198"/>
      <c r="Q22" s="198"/>
      <c r="R22" s="198"/>
      <c r="S22" s="198"/>
      <c r="T22" s="2"/>
      <c r="U22" s="198"/>
      <c r="V22" s="153"/>
      <c r="W22" s="198"/>
      <c r="X22" s="198"/>
      <c r="Y22" s="198"/>
      <c r="Z22" s="198"/>
      <c r="AA22" s="198"/>
      <c r="AB22" s="198"/>
    </row>
    <row r="23" spans="1:28" x14ac:dyDescent="0.25">
      <c r="A23" s="198"/>
      <c r="B23" s="198"/>
      <c r="C23" s="198"/>
      <c r="D23" s="198"/>
      <c r="E23" s="198"/>
      <c r="F23" s="198"/>
      <c r="G23" s="198"/>
      <c r="H23" s="198"/>
      <c r="I23" s="198"/>
      <c r="J23" s="198"/>
      <c r="K23" s="198"/>
      <c r="L23" s="198"/>
      <c r="M23" s="198"/>
      <c r="N23" s="198"/>
      <c r="O23" s="198"/>
      <c r="P23" s="198"/>
      <c r="Q23" s="198"/>
      <c r="R23" s="198"/>
      <c r="S23" s="198"/>
      <c r="T23" s="2"/>
      <c r="U23" s="198"/>
      <c r="V23" s="153"/>
      <c r="W23" s="198"/>
      <c r="X23" s="198"/>
      <c r="Y23" s="198"/>
      <c r="Z23" s="198"/>
      <c r="AA23" s="198"/>
      <c r="AB23" s="198"/>
    </row>
  </sheetData>
  <mergeCells count="26">
    <mergeCell ref="X21:Y21"/>
    <mergeCell ref="Z21:AA21"/>
    <mergeCell ref="X5:AA5"/>
    <mergeCell ref="AB5:AB6"/>
    <mergeCell ref="A7:A18"/>
    <mergeCell ref="B7:B18"/>
    <mergeCell ref="C7:C18"/>
    <mergeCell ref="D7:D18"/>
    <mergeCell ref="E7:E18"/>
    <mergeCell ref="F8:F18"/>
    <mergeCell ref="G5:G6"/>
    <mergeCell ref="H5:S5"/>
    <mergeCell ref="T5:T6"/>
    <mergeCell ref="U5:U6"/>
    <mergeCell ref="V5:V6"/>
    <mergeCell ref="W5:W6"/>
    <mergeCell ref="A1:B3"/>
    <mergeCell ref="C1:AA3"/>
    <mergeCell ref="A4:W4"/>
    <mergeCell ref="X4:AB4"/>
    <mergeCell ref="A5:A6"/>
    <mergeCell ref="B5:B6"/>
    <mergeCell ref="C5:C6"/>
    <mergeCell ref="D5:D6"/>
    <mergeCell ref="E5:E6"/>
    <mergeCell ref="F5:F6"/>
  </mergeCells>
  <dataValidations count="3">
    <dataValidation allowBlank="1" showInputMessage="1" showErrorMessage="1" promptTitle="Acciones" prompt="Acciones que se emprenderán con el fin de contribuir a fortalecer o mejorar la situación encontrada" sqref="AB5:AB6"/>
    <dataValidation allowBlank="1" showInputMessage="1" showErrorMessage="1" promptTitle="Logro" prompt="Se indica el resultado obtenido a la fecha de corte del seguimiento en las unidades establecidas" sqref="V5:V6"/>
    <dataValidation allowBlank="1" showInputMessage="1" showErrorMessage="1" promptTitle="Resultado" prompt="Meta establecida según la fecha de corte" sqref="X5 X6:Z6 W5:W6"/>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topLeftCell="A5" zoomScaleNormal="100" workbookViewId="0">
      <selection activeCell="W8" sqref="W8"/>
    </sheetView>
  </sheetViews>
  <sheetFormatPr baseColWidth="10" defaultRowHeight="15" x14ac:dyDescent="0.25"/>
  <cols>
    <col min="3" max="4" width="2.140625" bestFit="1" customWidth="1"/>
    <col min="5" max="5" width="2.5703125" bestFit="1" customWidth="1"/>
    <col min="6" max="6" width="2.28515625" bestFit="1" customWidth="1"/>
    <col min="7" max="7" width="2.5703125" bestFit="1" customWidth="1"/>
    <col min="8" max="8" width="2.28515625" bestFit="1" customWidth="1"/>
    <col min="9" max="9" width="2" bestFit="1" customWidth="1"/>
    <col min="10" max="11" width="2.28515625" bestFit="1" customWidth="1"/>
    <col min="12" max="12" width="2.5703125" bestFit="1" customWidth="1"/>
    <col min="13" max="14" width="2.28515625" bestFit="1" customWidth="1"/>
    <col min="15" max="15" width="2.140625" bestFit="1" customWidth="1"/>
    <col min="16" max="16" width="16.140625" customWidth="1"/>
    <col min="17" max="17" width="13.85546875" customWidth="1"/>
    <col min="18" max="18" width="19.140625" customWidth="1"/>
  </cols>
  <sheetData>
    <row r="1" spans="1:18" x14ac:dyDescent="0.25">
      <c r="A1" s="487"/>
      <c r="B1" s="487"/>
      <c r="C1" s="428" t="s">
        <v>327</v>
      </c>
      <c r="D1" s="488"/>
      <c r="E1" s="488"/>
      <c r="F1" s="488"/>
      <c r="G1" s="488"/>
      <c r="H1" s="488"/>
      <c r="I1" s="488"/>
      <c r="J1" s="488"/>
      <c r="K1" s="488"/>
      <c r="L1" s="488"/>
      <c r="M1" s="488"/>
      <c r="N1" s="488"/>
      <c r="O1" s="488"/>
      <c r="P1" s="489"/>
      <c r="Q1" s="496" t="s">
        <v>328</v>
      </c>
      <c r="R1" s="496"/>
    </row>
    <row r="2" spans="1:18" x14ac:dyDescent="0.25">
      <c r="A2" s="487"/>
      <c r="B2" s="487"/>
      <c r="C2" s="490"/>
      <c r="D2" s="491"/>
      <c r="E2" s="491"/>
      <c r="F2" s="491"/>
      <c r="G2" s="491"/>
      <c r="H2" s="491"/>
      <c r="I2" s="491"/>
      <c r="J2" s="491"/>
      <c r="K2" s="491"/>
      <c r="L2" s="491"/>
      <c r="M2" s="491"/>
      <c r="N2" s="491"/>
      <c r="O2" s="491"/>
      <c r="P2" s="492"/>
      <c r="Q2" s="496" t="s">
        <v>329</v>
      </c>
      <c r="R2" s="496"/>
    </row>
    <row r="3" spans="1:18" x14ac:dyDescent="0.25">
      <c r="A3" s="487"/>
      <c r="B3" s="487"/>
      <c r="C3" s="493"/>
      <c r="D3" s="494"/>
      <c r="E3" s="494"/>
      <c r="F3" s="494"/>
      <c r="G3" s="494"/>
      <c r="H3" s="494"/>
      <c r="I3" s="494"/>
      <c r="J3" s="494"/>
      <c r="K3" s="494"/>
      <c r="L3" s="494"/>
      <c r="M3" s="494"/>
      <c r="N3" s="494"/>
      <c r="O3" s="494"/>
      <c r="P3" s="495"/>
      <c r="Q3" s="496" t="s">
        <v>330</v>
      </c>
      <c r="R3" s="496"/>
    </row>
    <row r="4" spans="1:18" ht="24" x14ac:dyDescent="0.25">
      <c r="A4" s="202" t="s">
        <v>331</v>
      </c>
      <c r="B4" s="202" t="s">
        <v>332</v>
      </c>
      <c r="C4" s="202" t="s">
        <v>20</v>
      </c>
      <c r="D4" s="202" t="s">
        <v>21</v>
      </c>
      <c r="E4" s="202" t="s">
        <v>22</v>
      </c>
      <c r="F4" s="202" t="s">
        <v>23</v>
      </c>
      <c r="G4" s="202" t="s">
        <v>22</v>
      </c>
      <c r="H4" s="202" t="s">
        <v>24</v>
      </c>
      <c r="I4" s="202" t="s">
        <v>24</v>
      </c>
      <c r="J4" s="202" t="s">
        <v>23</v>
      </c>
      <c r="K4" s="202" t="s">
        <v>25</v>
      </c>
      <c r="L4" s="202" t="s">
        <v>26</v>
      </c>
      <c r="M4" s="202" t="s">
        <v>27</v>
      </c>
      <c r="N4" s="203" t="s">
        <v>28</v>
      </c>
      <c r="O4" s="203"/>
      <c r="P4" s="163" t="s">
        <v>333</v>
      </c>
      <c r="Q4" s="202" t="s">
        <v>334</v>
      </c>
      <c r="R4" s="5" t="s">
        <v>335</v>
      </c>
    </row>
    <row r="5" spans="1:18" x14ac:dyDescent="0.25">
      <c r="A5" s="486" t="s">
        <v>336</v>
      </c>
      <c r="B5" s="430"/>
      <c r="C5" s="430"/>
      <c r="D5" s="430"/>
      <c r="E5" s="430"/>
      <c r="F5" s="430"/>
      <c r="G5" s="430"/>
      <c r="H5" s="430"/>
      <c r="I5" s="430"/>
      <c r="J5" s="430"/>
      <c r="K5" s="430"/>
      <c r="L5" s="430"/>
      <c r="M5" s="430"/>
      <c r="N5" s="430"/>
      <c r="O5" s="430"/>
      <c r="P5" s="430"/>
      <c r="Q5" s="430"/>
      <c r="R5" s="431"/>
    </row>
    <row r="6" spans="1:18" x14ac:dyDescent="0.25">
      <c r="A6" s="486"/>
      <c r="B6" s="431"/>
      <c r="C6" s="163" t="s">
        <v>20</v>
      </c>
      <c r="D6" s="163" t="s">
        <v>21</v>
      </c>
      <c r="E6" s="163" t="s">
        <v>22</v>
      </c>
      <c r="F6" s="163" t="s">
        <v>23</v>
      </c>
      <c r="G6" s="163" t="s">
        <v>22</v>
      </c>
      <c r="H6" s="163" t="s">
        <v>24</v>
      </c>
      <c r="I6" s="163" t="s">
        <v>24</v>
      </c>
      <c r="J6" s="163" t="s">
        <v>23</v>
      </c>
      <c r="K6" s="163" t="s">
        <v>25</v>
      </c>
      <c r="L6" s="163" t="s">
        <v>26</v>
      </c>
      <c r="M6" s="163" t="s">
        <v>27</v>
      </c>
      <c r="N6" s="163" t="s">
        <v>28</v>
      </c>
      <c r="O6" s="163" t="s">
        <v>20</v>
      </c>
      <c r="P6" s="163"/>
      <c r="Q6" s="163"/>
      <c r="R6" s="163"/>
    </row>
    <row r="7" spans="1:18" ht="348" x14ac:dyDescent="0.25">
      <c r="A7" s="204" t="s">
        <v>337</v>
      </c>
      <c r="B7" s="205" t="s">
        <v>338</v>
      </c>
      <c r="C7" s="163"/>
      <c r="D7" s="206" t="s">
        <v>31</v>
      </c>
      <c r="E7" s="163"/>
      <c r="F7" s="163"/>
      <c r="G7" s="163"/>
      <c r="H7" s="163"/>
      <c r="I7" s="163"/>
      <c r="J7" s="163"/>
      <c r="K7" s="163"/>
      <c r="L7" s="163"/>
      <c r="M7" s="163"/>
      <c r="N7" s="163"/>
      <c r="O7" s="163"/>
      <c r="P7" s="163" t="s">
        <v>339</v>
      </c>
      <c r="Q7" s="207">
        <v>1</v>
      </c>
      <c r="R7" s="208" t="s">
        <v>340</v>
      </c>
    </row>
    <row r="8" spans="1:18" ht="168" x14ac:dyDescent="0.25">
      <c r="A8" s="204" t="s">
        <v>341</v>
      </c>
      <c r="B8" s="205" t="s">
        <v>342</v>
      </c>
      <c r="C8" s="163"/>
      <c r="D8" s="163"/>
      <c r="E8" s="163" t="s">
        <v>31</v>
      </c>
      <c r="F8" s="163"/>
      <c r="G8" s="163"/>
      <c r="H8" s="163"/>
      <c r="I8" s="163"/>
      <c r="J8" s="163"/>
      <c r="K8" s="163"/>
      <c r="L8" s="163"/>
      <c r="M8" s="163"/>
      <c r="N8" s="206"/>
      <c r="O8" s="206"/>
      <c r="P8" s="163" t="s">
        <v>339</v>
      </c>
      <c r="Q8" s="209">
        <v>1</v>
      </c>
      <c r="R8" s="169" t="s">
        <v>343</v>
      </c>
    </row>
    <row r="9" spans="1:18" ht="144" x14ac:dyDescent="0.25">
      <c r="A9" s="204" t="s">
        <v>344</v>
      </c>
      <c r="B9" s="205"/>
      <c r="C9" s="172"/>
      <c r="D9" s="163"/>
      <c r="E9" s="163"/>
      <c r="F9" s="163"/>
      <c r="G9" s="163"/>
      <c r="H9" s="163"/>
      <c r="I9" s="163"/>
      <c r="J9" s="163"/>
      <c r="K9" s="163"/>
      <c r="L9" s="163"/>
      <c r="M9" s="163"/>
      <c r="N9" s="206" t="s">
        <v>31</v>
      </c>
      <c r="O9" s="206"/>
      <c r="P9" s="163" t="s">
        <v>339</v>
      </c>
      <c r="Q9" s="207">
        <v>1</v>
      </c>
      <c r="R9" s="169" t="s">
        <v>384</v>
      </c>
    </row>
    <row r="10" spans="1:18" x14ac:dyDescent="0.25">
      <c r="A10" s="486" t="s">
        <v>345</v>
      </c>
      <c r="B10" s="430"/>
      <c r="C10" s="430"/>
      <c r="D10" s="430"/>
      <c r="E10" s="430"/>
      <c r="F10" s="430"/>
      <c r="G10" s="430"/>
      <c r="H10" s="430"/>
      <c r="I10" s="430"/>
      <c r="J10" s="430"/>
      <c r="K10" s="430"/>
      <c r="L10" s="430"/>
      <c r="M10" s="430"/>
      <c r="N10" s="430"/>
      <c r="O10" s="430"/>
      <c r="P10" s="430"/>
      <c r="Q10" s="430"/>
      <c r="R10" s="431"/>
    </row>
    <row r="11" spans="1:18" x14ac:dyDescent="0.25">
      <c r="A11" s="499" t="s">
        <v>346</v>
      </c>
      <c r="B11" s="500"/>
      <c r="C11" s="500"/>
      <c r="D11" s="500"/>
      <c r="E11" s="500"/>
      <c r="F11" s="500"/>
      <c r="G11" s="500"/>
      <c r="H11" s="500"/>
      <c r="I11" s="500"/>
      <c r="J11" s="500"/>
      <c r="K11" s="500"/>
      <c r="L11" s="500"/>
      <c r="M11" s="500"/>
      <c r="N11" s="500"/>
      <c r="O11" s="500"/>
      <c r="P11" s="500"/>
      <c r="Q11" s="500"/>
      <c r="R11" s="501"/>
    </row>
    <row r="12" spans="1:18" ht="60" x14ac:dyDescent="0.25">
      <c r="A12" s="204" t="s">
        <v>347</v>
      </c>
      <c r="B12" s="202"/>
      <c r="C12" s="163"/>
      <c r="D12" s="163"/>
      <c r="E12" s="163"/>
      <c r="F12" s="163"/>
      <c r="G12" s="163"/>
      <c r="H12" s="163" t="s">
        <v>31</v>
      </c>
      <c r="I12" s="163"/>
      <c r="J12" s="163"/>
      <c r="K12" s="163"/>
      <c r="L12" s="163"/>
      <c r="M12" s="163"/>
      <c r="N12" s="206"/>
      <c r="O12" s="206"/>
      <c r="P12" s="163" t="s">
        <v>339</v>
      </c>
      <c r="Q12" s="207">
        <v>1</v>
      </c>
      <c r="R12" s="169" t="s">
        <v>384</v>
      </c>
    </row>
    <row r="13" spans="1:18" ht="144" x14ac:dyDescent="0.25">
      <c r="A13" s="204" t="s">
        <v>348</v>
      </c>
      <c r="B13" s="5" t="s">
        <v>349</v>
      </c>
      <c r="C13" s="163"/>
      <c r="D13" s="163" t="s">
        <v>31</v>
      </c>
      <c r="E13" s="163"/>
      <c r="F13" s="163"/>
      <c r="G13" s="163"/>
      <c r="H13" s="163" t="s">
        <v>31</v>
      </c>
      <c r="I13" s="163"/>
      <c r="J13" s="163"/>
      <c r="K13" s="163"/>
      <c r="L13" s="163" t="s">
        <v>31</v>
      </c>
      <c r="M13" s="163"/>
      <c r="N13" s="206"/>
      <c r="O13" s="206"/>
      <c r="P13" s="163" t="s">
        <v>339</v>
      </c>
      <c r="Q13" s="207">
        <v>1</v>
      </c>
      <c r="R13" s="208" t="s">
        <v>350</v>
      </c>
    </row>
    <row r="14" spans="1:18" ht="156" x14ac:dyDescent="0.25">
      <c r="A14" s="210" t="s">
        <v>351</v>
      </c>
      <c r="B14" s="211"/>
      <c r="C14" s="163"/>
      <c r="D14" s="163"/>
      <c r="E14" s="163"/>
      <c r="F14" s="163"/>
      <c r="G14" s="163"/>
      <c r="H14" s="163" t="s">
        <v>31</v>
      </c>
      <c r="I14" s="163"/>
      <c r="J14" s="163"/>
      <c r="K14" s="163"/>
      <c r="L14" s="163"/>
      <c r="M14" s="163"/>
      <c r="N14" s="206" t="s">
        <v>31</v>
      </c>
      <c r="O14" s="206"/>
      <c r="P14" s="163" t="s">
        <v>339</v>
      </c>
      <c r="Q14" s="207">
        <v>1</v>
      </c>
      <c r="R14" s="208" t="s">
        <v>352</v>
      </c>
    </row>
    <row r="15" spans="1:18" ht="156" x14ac:dyDescent="0.25">
      <c r="A15" s="204" t="s">
        <v>353</v>
      </c>
      <c r="B15" s="205"/>
      <c r="C15" s="163"/>
      <c r="D15" s="163"/>
      <c r="E15" s="163" t="s">
        <v>31</v>
      </c>
      <c r="F15" s="163" t="s">
        <v>31</v>
      </c>
      <c r="G15" s="163" t="s">
        <v>31</v>
      </c>
      <c r="H15" s="163" t="s">
        <v>31</v>
      </c>
      <c r="I15" s="163" t="s">
        <v>31</v>
      </c>
      <c r="J15" s="163"/>
      <c r="K15" s="163"/>
      <c r="L15" s="163"/>
      <c r="M15" s="163"/>
      <c r="N15" s="206" t="s">
        <v>31</v>
      </c>
      <c r="O15" s="206"/>
      <c r="P15" s="163" t="s">
        <v>354</v>
      </c>
      <c r="Q15" s="207">
        <v>0.93</v>
      </c>
      <c r="R15" s="208" t="s">
        <v>355</v>
      </c>
    </row>
    <row r="16" spans="1:18" ht="120" x14ac:dyDescent="0.25">
      <c r="A16" s="204" t="s">
        <v>356</v>
      </c>
      <c r="B16" s="205" t="s">
        <v>357</v>
      </c>
      <c r="C16" s="163"/>
      <c r="D16" s="163"/>
      <c r="E16" s="163" t="s">
        <v>32</v>
      </c>
      <c r="F16" s="163"/>
      <c r="G16" s="163"/>
      <c r="H16" s="163" t="s">
        <v>32</v>
      </c>
      <c r="I16" s="163"/>
      <c r="J16" s="163"/>
      <c r="K16" s="163" t="s">
        <v>32</v>
      </c>
      <c r="L16" s="163"/>
      <c r="M16" s="163"/>
      <c r="N16" s="206" t="s">
        <v>32</v>
      </c>
      <c r="O16" s="206"/>
      <c r="P16" s="163" t="s">
        <v>339</v>
      </c>
      <c r="Q16" s="207">
        <v>1</v>
      </c>
      <c r="R16" s="208" t="s">
        <v>358</v>
      </c>
    </row>
    <row r="17" spans="1:18" x14ac:dyDescent="0.25">
      <c r="A17" s="486" t="s">
        <v>359</v>
      </c>
      <c r="B17" s="430"/>
      <c r="C17" s="430"/>
      <c r="D17" s="430"/>
      <c r="E17" s="430"/>
      <c r="F17" s="430"/>
      <c r="G17" s="430"/>
      <c r="H17" s="430"/>
      <c r="I17" s="430"/>
      <c r="J17" s="430"/>
      <c r="K17" s="430"/>
      <c r="L17" s="430"/>
      <c r="M17" s="430"/>
      <c r="N17" s="430"/>
      <c r="O17" s="430"/>
      <c r="P17" s="430"/>
      <c r="Q17" s="430"/>
      <c r="R17" s="431"/>
    </row>
    <row r="18" spans="1:18" ht="409.5" x14ac:dyDescent="0.25">
      <c r="A18" s="204" t="s">
        <v>360</v>
      </c>
      <c r="B18" s="205" t="s">
        <v>361</v>
      </c>
      <c r="C18" s="163"/>
      <c r="D18" s="163"/>
      <c r="E18" s="163" t="s">
        <v>31</v>
      </c>
      <c r="F18" s="163"/>
      <c r="G18" s="163"/>
      <c r="H18" s="163"/>
      <c r="I18" s="163" t="s">
        <v>31</v>
      </c>
      <c r="J18" s="163"/>
      <c r="K18" s="163"/>
      <c r="L18" s="163"/>
      <c r="M18" s="163"/>
      <c r="N18" s="206" t="s">
        <v>31</v>
      </c>
      <c r="O18" s="206"/>
      <c r="P18" s="163" t="s">
        <v>339</v>
      </c>
      <c r="Q18" s="207">
        <v>1</v>
      </c>
      <c r="R18" s="208" t="s">
        <v>362</v>
      </c>
    </row>
    <row r="19" spans="1:18" ht="168" x14ac:dyDescent="0.25">
      <c r="A19" s="204" t="s">
        <v>363</v>
      </c>
      <c r="B19" s="205" t="s">
        <v>364</v>
      </c>
      <c r="C19" s="163"/>
      <c r="D19" s="163"/>
      <c r="E19" s="163"/>
      <c r="F19" s="163"/>
      <c r="G19" s="163"/>
      <c r="H19" s="163"/>
      <c r="I19" s="163"/>
      <c r="J19" s="163"/>
      <c r="K19" s="163"/>
      <c r="L19" s="163"/>
      <c r="M19" s="163"/>
      <c r="N19" s="206" t="s">
        <v>31</v>
      </c>
      <c r="O19" s="206"/>
      <c r="P19" s="163" t="s">
        <v>339</v>
      </c>
      <c r="Q19" s="207">
        <v>1</v>
      </c>
      <c r="R19" s="130" t="s">
        <v>365</v>
      </c>
    </row>
    <row r="20" spans="1:18" ht="300" x14ac:dyDescent="0.25">
      <c r="A20" s="204" t="s">
        <v>366</v>
      </c>
      <c r="B20" s="205" t="s">
        <v>367</v>
      </c>
      <c r="C20" s="163"/>
      <c r="D20" s="163"/>
      <c r="E20" s="163"/>
      <c r="F20" s="163"/>
      <c r="G20" s="163"/>
      <c r="H20" s="163" t="s">
        <v>31</v>
      </c>
      <c r="I20" s="163"/>
      <c r="J20" s="163"/>
      <c r="K20" s="163"/>
      <c r="L20" s="163"/>
      <c r="M20" s="163"/>
      <c r="N20" s="206" t="s">
        <v>31</v>
      </c>
      <c r="O20" s="206"/>
      <c r="P20" s="163" t="s">
        <v>339</v>
      </c>
      <c r="Q20" s="207">
        <v>1</v>
      </c>
      <c r="R20" s="130" t="s">
        <v>368</v>
      </c>
    </row>
    <row r="21" spans="1:18" x14ac:dyDescent="0.25">
      <c r="A21" s="486" t="s">
        <v>369</v>
      </c>
      <c r="B21" s="430"/>
      <c r="C21" s="430"/>
      <c r="D21" s="430"/>
      <c r="E21" s="430"/>
      <c r="F21" s="430"/>
      <c r="G21" s="430"/>
      <c r="H21" s="430"/>
      <c r="I21" s="430"/>
      <c r="J21" s="430"/>
      <c r="K21" s="430"/>
      <c r="L21" s="430"/>
      <c r="M21" s="430"/>
      <c r="N21" s="430"/>
      <c r="O21" s="430"/>
      <c r="P21" s="430"/>
      <c r="Q21" s="430"/>
      <c r="R21" s="431"/>
    </row>
    <row r="22" spans="1:18" ht="84" x14ac:dyDescent="0.25">
      <c r="A22" s="204" t="s">
        <v>370</v>
      </c>
      <c r="B22" s="205"/>
      <c r="C22" s="163"/>
      <c r="D22" s="212"/>
      <c r="E22" s="172"/>
      <c r="F22" s="163"/>
      <c r="G22" s="163"/>
      <c r="H22" s="163" t="s">
        <v>31</v>
      </c>
      <c r="I22" s="163"/>
      <c r="J22" s="163"/>
      <c r="K22" s="163"/>
      <c r="L22" s="163"/>
      <c r="M22" s="163"/>
      <c r="N22" s="206"/>
      <c r="O22" s="206" t="s">
        <v>31</v>
      </c>
      <c r="P22" s="163" t="s">
        <v>339</v>
      </c>
      <c r="Q22" s="207">
        <v>1</v>
      </c>
      <c r="R22" s="213"/>
    </row>
    <row r="23" spans="1:18" x14ac:dyDescent="0.25">
      <c r="A23" s="486" t="s">
        <v>371</v>
      </c>
      <c r="B23" s="430"/>
      <c r="C23" s="430"/>
      <c r="D23" s="430"/>
      <c r="E23" s="430"/>
      <c r="F23" s="430"/>
      <c r="G23" s="430"/>
      <c r="H23" s="430"/>
      <c r="I23" s="430"/>
      <c r="J23" s="430"/>
      <c r="K23" s="430"/>
      <c r="L23" s="430"/>
      <c r="M23" s="430"/>
      <c r="N23" s="430"/>
      <c r="O23" s="430"/>
      <c r="P23" s="430"/>
      <c r="Q23" s="430"/>
      <c r="R23" s="431"/>
    </row>
    <row r="24" spans="1:18" ht="409.5" x14ac:dyDescent="0.25">
      <c r="A24" s="204" t="s">
        <v>372</v>
      </c>
      <c r="B24" s="205"/>
      <c r="C24" s="172"/>
      <c r="D24" s="163"/>
      <c r="E24" s="172"/>
      <c r="F24" s="163"/>
      <c r="G24" s="163"/>
      <c r="H24" s="163" t="s">
        <v>31</v>
      </c>
      <c r="I24" s="163"/>
      <c r="J24" s="163"/>
      <c r="K24" s="163"/>
      <c r="L24" s="163"/>
      <c r="M24" s="163"/>
      <c r="N24" s="206" t="s">
        <v>31</v>
      </c>
      <c r="O24" s="206"/>
      <c r="P24" s="169" t="s">
        <v>373</v>
      </c>
      <c r="Q24" s="207">
        <v>1</v>
      </c>
      <c r="R24" s="169" t="s">
        <v>374</v>
      </c>
    </row>
    <row r="25" spans="1:18" x14ac:dyDescent="0.25">
      <c r="A25" s="486" t="s">
        <v>375</v>
      </c>
      <c r="B25" s="430"/>
      <c r="C25" s="430"/>
      <c r="D25" s="430"/>
      <c r="E25" s="430"/>
      <c r="F25" s="430"/>
      <c r="G25" s="430"/>
      <c r="H25" s="430"/>
      <c r="I25" s="430"/>
      <c r="J25" s="430"/>
      <c r="K25" s="430"/>
      <c r="L25" s="430"/>
      <c r="M25" s="430"/>
      <c r="N25" s="430"/>
      <c r="O25" s="430"/>
      <c r="P25" s="430"/>
      <c r="Q25" s="430"/>
      <c r="R25" s="431"/>
    </row>
    <row r="26" spans="1:18" ht="84" x14ac:dyDescent="0.25">
      <c r="A26" s="204" t="s">
        <v>376</v>
      </c>
      <c r="B26" s="205"/>
      <c r="C26" s="172" t="s">
        <v>31</v>
      </c>
      <c r="D26" s="163" t="s">
        <v>31</v>
      </c>
      <c r="E26" s="163" t="s">
        <v>31</v>
      </c>
      <c r="F26" s="163" t="s">
        <v>31</v>
      </c>
      <c r="G26" s="163" t="s">
        <v>31</v>
      </c>
      <c r="H26" s="163" t="s">
        <v>31</v>
      </c>
      <c r="I26" s="163" t="s">
        <v>31</v>
      </c>
      <c r="J26" s="163" t="s">
        <v>31</v>
      </c>
      <c r="K26" s="163" t="s">
        <v>31</v>
      </c>
      <c r="L26" s="163" t="s">
        <v>31</v>
      </c>
      <c r="M26" s="163" t="s">
        <v>31</v>
      </c>
      <c r="N26" s="206" t="s">
        <v>31</v>
      </c>
      <c r="O26" s="206"/>
      <c r="P26" s="169" t="s">
        <v>377</v>
      </c>
      <c r="Q26" s="214">
        <v>1</v>
      </c>
      <c r="R26" s="215" t="s">
        <v>378</v>
      </c>
    </row>
    <row r="27" spans="1:18" x14ac:dyDescent="0.25">
      <c r="A27" s="248"/>
      <c r="B27" s="249"/>
      <c r="C27" s="250"/>
      <c r="D27" s="251"/>
      <c r="E27" s="251"/>
      <c r="F27" s="251"/>
      <c r="G27" s="251"/>
      <c r="H27" s="251"/>
      <c r="I27" s="251"/>
      <c r="J27" s="251"/>
      <c r="K27" s="251"/>
      <c r="L27" s="251"/>
      <c r="M27" s="251"/>
      <c r="N27" s="251"/>
      <c r="O27" s="251"/>
      <c r="P27" s="127"/>
      <c r="Q27" s="252"/>
      <c r="R27" s="215"/>
    </row>
    <row r="28" spans="1:18" x14ac:dyDescent="0.25">
      <c r="P28" s="502" t="s">
        <v>379</v>
      </c>
      <c r="Q28" s="503"/>
      <c r="R28" s="216" t="s">
        <v>380</v>
      </c>
    </row>
    <row r="29" spans="1:18" x14ac:dyDescent="0.25">
      <c r="P29" s="216" t="s">
        <v>381</v>
      </c>
      <c r="Q29" s="217">
        <v>7</v>
      </c>
      <c r="R29" s="504">
        <f>+Q30/Q29</f>
        <v>0.8571428571428571</v>
      </c>
    </row>
    <row r="30" spans="1:18" x14ac:dyDescent="0.25">
      <c r="P30" s="216" t="s">
        <v>382</v>
      </c>
      <c r="Q30" s="217">
        <v>6</v>
      </c>
      <c r="R30" s="505"/>
    </row>
    <row r="31" spans="1:18" x14ac:dyDescent="0.25">
      <c r="P31" s="218"/>
    </row>
    <row r="32" spans="1:18" x14ac:dyDescent="0.25">
      <c r="P32" s="502" t="s">
        <v>383</v>
      </c>
      <c r="Q32" s="503"/>
      <c r="R32" s="216" t="s">
        <v>380</v>
      </c>
    </row>
    <row r="33" spans="16:18" x14ac:dyDescent="0.25">
      <c r="P33" s="216" t="s">
        <v>381</v>
      </c>
      <c r="Q33" s="217">
        <v>11</v>
      </c>
      <c r="R33" s="506">
        <f>+Q34/Q33</f>
        <v>1</v>
      </c>
    </row>
    <row r="34" spans="16:18" x14ac:dyDescent="0.25">
      <c r="P34" s="216" t="s">
        <v>382</v>
      </c>
      <c r="Q34" s="217">
        <v>11</v>
      </c>
      <c r="R34" s="507"/>
    </row>
    <row r="35" spans="16:18" x14ac:dyDescent="0.25">
      <c r="P35" s="218"/>
    </row>
    <row r="36" spans="16:18" ht="51.75" customHeight="1" x14ac:dyDescent="0.25">
      <c r="P36" s="497" t="s">
        <v>385</v>
      </c>
      <c r="Q36" s="498"/>
      <c r="R36" s="247">
        <f>+AVERAGE(R33,R29)</f>
        <v>0.9285714285714286</v>
      </c>
    </row>
    <row r="37" spans="16:18" x14ac:dyDescent="0.25">
      <c r="P37" s="218"/>
    </row>
  </sheetData>
  <mergeCells count="18">
    <mergeCell ref="P36:Q36"/>
    <mergeCell ref="A6:B6"/>
    <mergeCell ref="A10:R10"/>
    <mergeCell ref="A11:R11"/>
    <mergeCell ref="A17:R17"/>
    <mergeCell ref="A21:R21"/>
    <mergeCell ref="A23:R23"/>
    <mergeCell ref="A25:R25"/>
    <mergeCell ref="P28:Q28"/>
    <mergeCell ref="R29:R30"/>
    <mergeCell ref="P32:Q32"/>
    <mergeCell ref="R33:R34"/>
    <mergeCell ref="A5:R5"/>
    <mergeCell ref="A1:B3"/>
    <mergeCell ref="C1:P3"/>
    <mergeCell ref="Q1:R1"/>
    <mergeCell ref="Q2:R2"/>
    <mergeCell ref="Q3:R3"/>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Secretaria General</vt:lpstr>
      <vt:lpstr>PLANEACION Y COMUNICACIONES</vt:lpstr>
      <vt:lpstr>VIGILANCIA</vt:lpstr>
      <vt:lpstr>DERECHOS HUMANOS</vt:lpstr>
      <vt:lpstr>COLECTIVOS</vt:lpstr>
      <vt:lpstr>FAMILIA</vt:lpstr>
      <vt:lpstr>CONTROL INTERNO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Ferraro</dc:creator>
  <cp:lastModifiedBy>Maria Isabel Ramirez Giraldo</cp:lastModifiedBy>
  <cp:lastPrinted>2017-03-06T16:56:49Z</cp:lastPrinted>
  <dcterms:created xsi:type="dcterms:W3CDTF">2017-02-21T22:38:28Z</dcterms:created>
  <dcterms:modified xsi:type="dcterms:W3CDTF">2018-02-02T22:43:42Z</dcterms:modified>
</cp:coreProperties>
</file>